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15" yWindow="45" windowWidth="24030" windowHeight="3315" tabRatio="802"/>
  </bookViews>
  <sheets>
    <sheet name="Notes" sheetId="27" r:id="rId1"/>
    <sheet name="DR" sheetId="26" r:id="rId2"/>
  </sheets>
  <definedNames>
    <definedName name="PreTaxIMR">DR!$B$8</definedName>
  </definedNames>
  <calcPr calcId="145621"/>
</workbook>
</file>

<file path=xl/calcChain.xml><?xml version="1.0" encoding="utf-8"?>
<calcChain xmlns="http://schemas.openxmlformats.org/spreadsheetml/2006/main">
  <c r="B2" i="26" l="1"/>
  <c r="A9" i="26" l="1"/>
  <c r="A10" i="26" s="1"/>
  <c r="A11" i="26" s="1"/>
  <c r="A12" i="26" s="1"/>
  <c r="A13" i="26" s="1"/>
  <c r="A14" i="26" s="1"/>
  <c r="A15" i="26" s="1"/>
  <c r="A16" i="26" s="1"/>
  <c r="A17" i="26" s="1"/>
  <c r="A18" i="26" s="1"/>
  <c r="A19" i="26" s="1"/>
  <c r="A20" i="26" s="1"/>
  <c r="A21" i="26" s="1"/>
  <c r="A22" i="26" s="1"/>
  <c r="A23" i="26" s="1"/>
  <c r="A24" i="26" s="1"/>
  <c r="A25" i="26" s="1"/>
  <c r="A26" i="26" s="1"/>
  <c r="A27" i="26" s="1"/>
  <c r="A28" i="26" s="1"/>
  <c r="A29" i="26" s="1"/>
  <c r="A30" i="26" s="1"/>
  <c r="A31" i="26" s="1"/>
  <c r="A32" i="26" s="1"/>
  <c r="A33" i="26" s="1"/>
  <c r="A34" i="26" s="1"/>
  <c r="A35" i="26" s="1"/>
  <c r="A36" i="26" s="1"/>
  <c r="A37" i="26" s="1"/>
  <c r="A38" i="26" s="1"/>
  <c r="A39" i="26" s="1"/>
  <c r="A40" i="26" s="1"/>
  <c r="A41" i="26" s="1"/>
  <c r="A42" i="26" s="1"/>
  <c r="A43" i="26" s="1"/>
  <c r="A44" i="26" s="1"/>
  <c r="A45" i="26" s="1"/>
  <c r="A46" i="26" s="1"/>
  <c r="A47" i="26" s="1"/>
  <c r="A48" i="26" s="1"/>
  <c r="A49" i="26" s="1"/>
  <c r="A50" i="26" s="1"/>
  <c r="A51" i="26" s="1"/>
  <c r="A52" i="26" s="1"/>
  <c r="A53" i="26" s="1"/>
  <c r="A54" i="26" s="1"/>
  <c r="A55" i="26" s="1"/>
  <c r="A56" i="26" s="1"/>
  <c r="A57" i="26" s="1"/>
  <c r="A58" i="26" s="1"/>
  <c r="A59" i="26" s="1"/>
  <c r="A60" i="26" s="1"/>
  <c r="A61" i="26" s="1"/>
  <c r="A62" i="26" s="1"/>
  <c r="A63" i="26" s="1"/>
  <c r="A64" i="26" s="1"/>
  <c r="A65" i="26" s="1"/>
  <c r="A66" i="26" s="1"/>
  <c r="A67" i="26" s="1"/>
  <c r="A68" i="26" s="1"/>
  <c r="A69" i="26" s="1"/>
  <c r="A70" i="26" s="1"/>
  <c r="A71" i="26" s="1"/>
  <c r="A72" i="26" s="1"/>
  <c r="A73" i="26" s="1"/>
  <c r="A74" i="26" s="1"/>
  <c r="A75" i="26" s="1"/>
  <c r="A76" i="26" s="1"/>
  <c r="A77" i="26" s="1"/>
  <c r="A78" i="26" s="1"/>
  <c r="A79" i="26" s="1"/>
  <c r="A80" i="26" s="1"/>
  <c r="A81" i="26" s="1"/>
  <c r="A82" i="26" s="1"/>
  <c r="A83" i="26" s="1"/>
  <c r="A84" i="26" s="1"/>
  <c r="A85" i="26" s="1"/>
  <c r="A86" i="26" s="1"/>
  <c r="A87" i="26" s="1"/>
  <c r="A88" i="26" s="1"/>
  <c r="A89" i="26" s="1"/>
  <c r="A90" i="26" s="1"/>
  <c r="A91" i="26" s="1"/>
  <c r="A92" i="26" s="1"/>
  <c r="A93" i="26" s="1"/>
  <c r="A94" i="26" s="1"/>
  <c r="A95" i="26" s="1"/>
  <c r="A96" i="26" s="1"/>
  <c r="A97" i="26" s="1"/>
  <c r="A98" i="26" s="1"/>
  <c r="A99" i="26" s="1"/>
  <c r="A100" i="26" s="1"/>
  <c r="A101" i="26" s="1"/>
  <c r="A102" i="26" s="1"/>
  <c r="A103" i="26" s="1"/>
  <c r="A104" i="26" s="1"/>
  <c r="A105" i="26" s="1"/>
  <c r="A106" i="26" s="1"/>
  <c r="A107" i="26" s="1"/>
  <c r="A108" i="26" s="1"/>
  <c r="A109" i="26" s="1"/>
  <c r="A110" i="26" s="1"/>
  <c r="A111" i="26" s="1"/>
  <c r="A112" i="26" s="1"/>
  <c r="A113" i="26" s="1"/>
  <c r="A114" i="26" s="1"/>
  <c r="A115" i="26" s="1"/>
  <c r="A116" i="26" s="1"/>
  <c r="A117" i="26" s="1"/>
  <c r="A118" i="26" s="1"/>
  <c r="A119" i="26" s="1"/>
  <c r="A120" i="26" s="1"/>
  <c r="A121" i="26" s="1"/>
  <c r="A122" i="26" s="1"/>
  <c r="A123" i="26" s="1"/>
  <c r="A124" i="26" s="1"/>
  <c r="A125" i="26" s="1"/>
  <c r="A126" i="26" s="1"/>
  <c r="A127" i="26" s="1"/>
  <c r="A128" i="26" s="1"/>
  <c r="A129" i="26" s="1"/>
  <c r="A130" i="26" s="1"/>
  <c r="A131" i="26" s="1"/>
  <c r="A132" i="26" s="1"/>
  <c r="A133" i="26" s="1"/>
  <c r="A134" i="26" s="1"/>
  <c r="A135" i="26" s="1"/>
  <c r="A136" i="26" s="1"/>
  <c r="A137" i="26" s="1"/>
  <c r="A138" i="26" s="1"/>
  <c r="A139" i="26" s="1"/>
  <c r="A140" i="26" s="1"/>
  <c r="A141" i="26" s="1"/>
  <c r="H9" i="26" l="1"/>
  <c r="H10" i="26" l="1"/>
  <c r="H11" i="26" l="1"/>
  <c r="H12" i="26" l="1"/>
  <c r="H13" i="26" l="1"/>
  <c r="H14" i="26" l="1"/>
  <c r="H15" i="26" l="1"/>
  <c r="H16" i="26" l="1"/>
  <c r="H17" i="26" l="1"/>
  <c r="H18" i="26" l="1"/>
  <c r="H19" i="26" l="1"/>
  <c r="H20" i="26" l="1"/>
  <c r="H21" i="26" l="1"/>
  <c r="H22" i="26" l="1"/>
  <c r="H23" i="26" l="1"/>
  <c r="H24" i="26" l="1"/>
  <c r="H25" i="26" l="1"/>
  <c r="H26" i="26" l="1"/>
  <c r="H27" i="26" l="1"/>
  <c r="H28" i="26" l="1"/>
  <c r="H29" i="26" l="1"/>
  <c r="H30" i="26" l="1"/>
  <c r="H31" i="26" l="1"/>
  <c r="H32" i="26" l="1"/>
  <c r="H33" i="26" l="1"/>
  <c r="H34" i="26" l="1"/>
  <c r="H35" i="26" l="1"/>
  <c r="H36" i="26" l="1"/>
  <c r="H37" i="26" l="1"/>
  <c r="H38" i="26" l="1"/>
  <c r="H39" i="26" l="1"/>
  <c r="H40" i="26" l="1"/>
  <c r="H41" i="26" l="1"/>
  <c r="H42" i="26" l="1"/>
  <c r="H43" i="26" l="1"/>
  <c r="H44" i="26" l="1"/>
  <c r="H45" i="26" l="1"/>
  <c r="H46" i="26" l="1"/>
  <c r="H47" i="26" l="1"/>
  <c r="H48" i="26" l="1"/>
  <c r="H49" i="26" l="1"/>
  <c r="H50" i="26" l="1"/>
  <c r="H51" i="26" l="1"/>
  <c r="H52" i="26" l="1"/>
  <c r="H53" i="26" l="1"/>
  <c r="H54" i="26" l="1"/>
  <c r="H55" i="26" l="1"/>
  <c r="H56" i="26" l="1"/>
  <c r="H57" i="26" l="1"/>
  <c r="H58" i="26" l="1"/>
  <c r="H59" i="26" l="1"/>
  <c r="H60" i="26" l="1"/>
  <c r="H61" i="26" l="1"/>
  <c r="H62" i="26" l="1"/>
  <c r="H63" i="26" l="1"/>
  <c r="H64" i="26" l="1"/>
  <c r="H65" i="26" l="1"/>
  <c r="H66" i="26" l="1"/>
  <c r="H67" i="26" l="1"/>
  <c r="H68" i="26"/>
  <c r="H69" i="26" l="1"/>
  <c r="H70" i="26" l="1"/>
  <c r="H71" i="26" l="1"/>
  <c r="H72" i="26" l="1"/>
  <c r="H73" i="26" l="1"/>
  <c r="H74" i="26" l="1"/>
  <c r="H75" i="26" l="1"/>
  <c r="H76" i="26" l="1"/>
  <c r="H77" i="26" l="1"/>
  <c r="H78" i="26" l="1"/>
  <c r="H79" i="26" l="1"/>
  <c r="H80" i="26" l="1"/>
  <c r="H81" i="26" l="1"/>
  <c r="H82" i="26" l="1"/>
  <c r="H83" i="26" l="1"/>
  <c r="H84" i="26" l="1"/>
  <c r="H85" i="26" l="1"/>
  <c r="H86" i="26" l="1"/>
  <c r="H87" i="26" l="1"/>
  <c r="H88" i="26" l="1"/>
  <c r="H89" i="26" l="1"/>
  <c r="H90" i="26" l="1"/>
  <c r="H91" i="26" l="1"/>
  <c r="H92" i="26" l="1"/>
  <c r="H93" i="26" l="1"/>
  <c r="H94" i="26" l="1"/>
  <c r="H95" i="26" l="1"/>
  <c r="H96" i="26" l="1"/>
  <c r="H97" i="26" l="1"/>
  <c r="H98" i="26" l="1"/>
  <c r="H99" i="26" l="1"/>
  <c r="H100" i="26" l="1"/>
  <c r="H101" i="26" l="1"/>
  <c r="H102" i="26" l="1"/>
  <c r="H103" i="26" l="1"/>
  <c r="H104" i="26" l="1"/>
  <c r="H105" i="26" l="1"/>
  <c r="H106" i="26" l="1"/>
  <c r="H107" i="26" l="1"/>
  <c r="H108" i="26" l="1"/>
  <c r="H109" i="26" l="1"/>
  <c r="H110" i="26" l="1"/>
  <c r="H111" i="26" l="1"/>
  <c r="H112" i="26" l="1"/>
  <c r="H113" i="26" l="1"/>
  <c r="H114" i="26" l="1"/>
  <c r="H115" i="26" l="1"/>
  <c r="H116" i="26" l="1"/>
  <c r="H117" i="26"/>
  <c r="H118" i="26" l="1"/>
  <c r="H119" i="26" l="1"/>
  <c r="H120" i="26" l="1"/>
  <c r="H121" i="26" l="1"/>
  <c r="H122" i="26" l="1"/>
  <c r="H123" i="26" l="1"/>
  <c r="H124" i="26" l="1"/>
  <c r="H125" i="26" l="1"/>
  <c r="H126" i="26" l="1"/>
  <c r="H127" i="26" l="1"/>
  <c r="H128" i="26" l="1"/>
  <c r="H129" i="26" l="1"/>
  <c r="H130" i="26" l="1"/>
  <c r="H131" i="26" l="1"/>
  <c r="H132" i="26" l="1"/>
  <c r="H133" i="26" l="1"/>
  <c r="H134" i="26" l="1"/>
  <c r="H135" i="26" l="1"/>
  <c r="H136" i="26" l="1"/>
  <c r="H137" i="26" l="1"/>
  <c r="H138" i="26" l="1"/>
  <c r="H139" i="26" l="1"/>
  <c r="H140" i="26" l="1"/>
  <c r="H141" i="26" l="1"/>
  <c r="I140" i="26" s="1"/>
  <c r="I139" i="26" l="1"/>
  <c r="I138" i="26" s="1"/>
  <c r="I137" i="26" l="1"/>
  <c r="I136" i="26" l="1"/>
  <c r="I135" i="26" l="1"/>
  <c r="I134" i="26" l="1"/>
  <c r="I133" i="26" l="1"/>
  <c r="I132" i="26" l="1"/>
  <c r="I131" i="26" l="1"/>
  <c r="I130" i="26" l="1"/>
  <c r="I129" i="26" l="1"/>
  <c r="I128" i="26" l="1"/>
  <c r="I127" i="26" l="1"/>
  <c r="I126" i="26" l="1"/>
  <c r="I125" i="26" l="1"/>
  <c r="I124" i="26" l="1"/>
  <c r="I123" i="26" l="1"/>
  <c r="I122" i="26" l="1"/>
  <c r="I121" i="26" l="1"/>
  <c r="I120" i="26" l="1"/>
  <c r="I119" i="26" l="1"/>
  <c r="I118" i="26" l="1"/>
  <c r="I117" i="26" l="1"/>
  <c r="I116" i="26" l="1"/>
  <c r="I115" i="26" l="1"/>
  <c r="I114" i="26" l="1"/>
  <c r="I113" i="26" l="1"/>
  <c r="I112" i="26" l="1"/>
  <c r="I111" i="26" l="1"/>
  <c r="I110" i="26" l="1"/>
  <c r="I109" i="26" l="1"/>
  <c r="I108" i="26" l="1"/>
  <c r="I107" i="26" l="1"/>
  <c r="I106" i="26" l="1"/>
  <c r="I105" i="26" l="1"/>
  <c r="I104" i="26" l="1"/>
  <c r="I103" i="26" l="1"/>
  <c r="I102" i="26" l="1"/>
  <c r="I101" i="26" l="1"/>
  <c r="I100" i="26" l="1"/>
  <c r="I99" i="26" l="1"/>
  <c r="I98" i="26" l="1"/>
  <c r="I97" i="26" l="1"/>
  <c r="I96" i="26" l="1"/>
  <c r="I95" i="26" l="1"/>
  <c r="I94" i="26" l="1"/>
  <c r="I93" i="26" l="1"/>
  <c r="I92" i="26" l="1"/>
  <c r="I91" i="26" l="1"/>
  <c r="I90" i="26" l="1"/>
  <c r="I89" i="26" l="1"/>
  <c r="I88" i="26" l="1"/>
  <c r="I87" i="26" l="1"/>
  <c r="I86" i="26" l="1"/>
  <c r="I85" i="26" l="1"/>
  <c r="I84" i="26" l="1"/>
  <c r="I83" i="26" l="1"/>
  <c r="I82" i="26" l="1"/>
  <c r="I81" i="26" l="1"/>
  <c r="I80" i="26" l="1"/>
  <c r="I79" i="26" l="1"/>
  <c r="I78" i="26" l="1"/>
  <c r="I77" i="26" l="1"/>
  <c r="I76" i="26" l="1"/>
  <c r="I75" i="26" l="1"/>
  <c r="I74" i="26" l="1"/>
  <c r="I73" i="26" l="1"/>
  <c r="I72" i="26" l="1"/>
  <c r="I71" i="26" l="1"/>
  <c r="I70" i="26" l="1"/>
  <c r="I69" i="26" l="1"/>
  <c r="I68" i="26" l="1"/>
  <c r="I67" i="26" l="1"/>
  <c r="I66" i="26" l="1"/>
  <c r="I65" i="26" l="1"/>
  <c r="I64" i="26" l="1"/>
  <c r="I63" i="26" l="1"/>
  <c r="I62" i="26" l="1"/>
  <c r="I61" i="26" l="1"/>
  <c r="I60" i="26" l="1"/>
  <c r="I59" i="26" l="1"/>
  <c r="I58" i="26" l="1"/>
  <c r="I57" i="26" l="1"/>
  <c r="I56" i="26" l="1"/>
  <c r="I55" i="26" l="1"/>
  <c r="I54" i="26" l="1"/>
  <c r="I53" i="26" l="1"/>
  <c r="I52" i="26" l="1"/>
  <c r="I51" i="26" l="1"/>
  <c r="I50" i="26" l="1"/>
  <c r="I49" i="26" l="1"/>
  <c r="I48" i="26" l="1"/>
  <c r="I47" i="26" l="1"/>
  <c r="I46" i="26" l="1"/>
  <c r="I45" i="26" l="1"/>
  <c r="I44" i="26" l="1"/>
  <c r="I43" i="26" l="1"/>
  <c r="I42" i="26" l="1"/>
  <c r="I41" i="26" l="1"/>
  <c r="I40" i="26" l="1"/>
  <c r="I39" i="26" l="1"/>
  <c r="I38" i="26" l="1"/>
  <c r="I37" i="26" l="1"/>
  <c r="I36" i="26" l="1"/>
  <c r="I35" i="26" l="1"/>
  <c r="I34" i="26" l="1"/>
  <c r="I33" i="26" l="1"/>
  <c r="I32" i="26" l="1"/>
  <c r="I31" i="26" l="1"/>
  <c r="I30" i="26" l="1"/>
  <c r="I29" i="26" l="1"/>
  <c r="I28" i="26" l="1"/>
  <c r="I27" i="26" l="1"/>
  <c r="I26" i="26" l="1"/>
  <c r="I25" i="26" l="1"/>
  <c r="I24" i="26" l="1"/>
  <c r="I23" i="26" l="1"/>
  <c r="I22" i="26" l="1"/>
  <c r="I21" i="26" l="1"/>
  <c r="I20" i="26" l="1"/>
  <c r="I19" i="26" l="1"/>
  <c r="I18" i="26" l="1"/>
  <c r="I17" i="26" l="1"/>
  <c r="I16" i="26" l="1"/>
  <c r="I15" i="26" l="1"/>
  <c r="I14" i="26" l="1"/>
  <c r="I13" i="26" l="1"/>
  <c r="I12" i="26" l="1"/>
  <c r="I11" i="26" l="1"/>
  <c r="I10" i="26" l="1"/>
  <c r="I9" i="26" l="1"/>
  <c r="I8" i="26" l="1"/>
  <c r="B3" i="26" s="1"/>
</calcChain>
</file>

<file path=xl/comments1.xml><?xml version="1.0" encoding="utf-8"?>
<comments xmlns="http://schemas.openxmlformats.org/spreadsheetml/2006/main">
  <authors>
    <author>Author</author>
  </authors>
  <commentList>
    <comment ref="C7" authorId="0">
      <text>
        <r>
          <rPr>
            <sz val="9"/>
            <color indexed="81"/>
            <rFont val="Tahoma"/>
            <family val="2"/>
          </rPr>
          <t xml:space="preserve">middle of the month
</t>
        </r>
      </text>
    </comment>
  </commentList>
</comments>
</file>

<file path=xl/sharedStrings.xml><?xml version="1.0" encoding="utf-8"?>
<sst xmlns="http://schemas.openxmlformats.org/spreadsheetml/2006/main" count="39" uniqueCount="31">
  <si>
    <t>TotalAsset</t>
  </si>
  <si>
    <t>ProjectionMonth</t>
  </si>
  <si>
    <t>Liability Cash Flow</t>
  </si>
  <si>
    <t>NetInvestmentEarnings</t>
  </si>
  <si>
    <t>Direct Iteration Method</t>
  </si>
  <si>
    <t>Calculation</t>
  </si>
  <si>
    <t>Input</t>
  </si>
  <si>
    <t>Pre-Tax IMR</t>
  </si>
  <si>
    <t>DR (Direct Iteration Method)</t>
  </si>
  <si>
    <t>Deterministic Reserve (DR)</t>
  </si>
  <si>
    <t>Cash FLow Output</t>
  </si>
  <si>
    <t>DR (GPV Method)</t>
  </si>
  <si>
    <t>Gross Premium Valuation (GPV) Method</t>
  </si>
  <si>
    <t>Net Asset Earned Rate</t>
  </si>
  <si>
    <t>PV Liability</t>
  </si>
  <si>
    <t>Copyright © 2015 Actuarial Compass LLC. All Rights Reserved</t>
  </si>
  <si>
    <t>Worksheet Tab = DR</t>
  </si>
  <si>
    <t>In this example, the DIM and GPV deterministic reserve values are identical within rounding.</t>
  </si>
  <si>
    <r>
      <t xml:space="preserve">* Actuarial Compass, </t>
    </r>
    <r>
      <rPr>
        <i/>
        <sz val="12"/>
        <color indexed="8"/>
        <rFont val="Calibri"/>
        <family val="2"/>
      </rPr>
      <t>PBA Training I and II</t>
    </r>
    <r>
      <rPr>
        <sz val="12"/>
        <color indexed="8"/>
        <rFont val="Calibri"/>
        <family val="2"/>
      </rPr>
      <t>. Retrieved moodle.actuarialcompass.com December 2015.</t>
    </r>
  </si>
  <si>
    <t xml:space="preserve">This spreadsheet was adapted from an online course, PBA Training*. The spreadsheet illustrates a VM calculation and is not intended for uses or purposes other than providing an illustration for educational purposes. It is not a program, it does not possess flexibility, it does not address all possible situations and parameters, and it is not meant to suggest how to implement or validate VM calculations. </t>
  </si>
  <si>
    <r>
      <t xml:space="preserve">a.    </t>
    </r>
    <r>
      <rPr>
        <sz val="7"/>
        <color rgb="FF000000"/>
        <rFont val="Times New Roman"/>
        <family val="1"/>
      </rPr>
      <t xml:space="preserve"> </t>
    </r>
    <r>
      <rPr>
        <sz val="12"/>
        <color rgb="FF000000"/>
        <rFont val="Calibri"/>
        <family val="2"/>
        <scheme val="minor"/>
      </rPr>
      <t xml:space="preserve">Cell B6 is the pre-tax IMR as of the valuation date. </t>
    </r>
  </si>
  <si>
    <t xml:space="preserve">b.    Columns C and D are the projected liability cash flows and net investment earnings by projection month, that is, cash flow model output. </t>
  </si>
  <si>
    <t xml:space="preserve">2.    DIM is “calculated” in Column F which is both output and input. We presume the model iterates until the ending asset value is zero. Hence the model output is the input, column F. </t>
  </si>
  <si>
    <r>
      <t>3.</t>
    </r>
    <r>
      <rPr>
        <sz val="7"/>
        <color rgb="FF000000"/>
        <rFont val="Times New Roman"/>
        <family val="1"/>
      </rPr>
      <t xml:space="preserve">     </t>
    </r>
    <r>
      <rPr>
        <sz val="12"/>
        <color rgb="FF000000"/>
        <rFont val="Calibri"/>
        <family val="2"/>
        <scheme val="minor"/>
      </rPr>
      <t xml:space="preserve">Cell B2 is the DIM-calculated DR and is the sum of F8, the asset value at time t = 0, and the pre-tax IMR (Cell B8). </t>
    </r>
  </si>
  <si>
    <r>
      <t>4.</t>
    </r>
    <r>
      <rPr>
        <sz val="7"/>
        <color rgb="FF000000"/>
        <rFont val="Times New Roman"/>
        <family val="1"/>
      </rPr>
      <t xml:space="preserve">    </t>
    </r>
    <r>
      <rPr>
        <sz val="12"/>
        <color rgb="FF000000"/>
        <rFont val="Calibri"/>
        <family val="2"/>
        <scheme val="minor"/>
      </rPr>
      <t xml:space="preserve">GPV is calculated in Columns H-I. </t>
    </r>
  </si>
  <si>
    <r>
      <t xml:space="preserve">a.    </t>
    </r>
    <r>
      <rPr>
        <sz val="7"/>
        <color rgb="FF000000"/>
        <rFont val="Times New Roman"/>
        <family val="1"/>
      </rPr>
      <t xml:space="preserve"> </t>
    </r>
    <r>
      <rPr>
        <sz val="12"/>
        <color rgb="FF000000"/>
        <rFont val="Calibri"/>
        <family val="2"/>
        <scheme val="minor"/>
      </rPr>
      <t xml:space="preserve">Column H calculates the net asset earned rate, but it could also be a direct output from the cash flow model and hence an input into GPV. </t>
    </r>
  </si>
  <si>
    <r>
      <t>b.</t>
    </r>
    <r>
      <rPr>
        <sz val="7"/>
        <color rgb="FF000000"/>
        <rFont val="Times New Roman"/>
        <family val="1"/>
      </rPr>
      <t xml:space="preserve">     </t>
    </r>
    <r>
      <rPr>
        <sz val="12"/>
        <color rgb="FF000000"/>
        <rFont val="Calibri"/>
        <family val="2"/>
        <scheme val="minor"/>
      </rPr>
      <t xml:space="preserve">Column I calculates the present value of the liability cash flows (Col C) using the NAER (Col H) as discount rates. </t>
    </r>
  </si>
  <si>
    <r>
      <t xml:space="preserve">c.    </t>
    </r>
    <r>
      <rPr>
        <sz val="7"/>
        <color rgb="FF000000"/>
        <rFont val="Times New Roman"/>
        <family val="1"/>
      </rPr>
      <t xml:space="preserve"> </t>
    </r>
    <r>
      <rPr>
        <sz val="12"/>
        <color rgb="FF000000"/>
        <rFont val="Calibri"/>
        <family val="2"/>
        <scheme val="minor"/>
      </rPr>
      <t xml:space="preserve">Column I could also be a direct output from the cash flow model. </t>
    </r>
  </si>
  <si>
    <r>
      <t xml:space="preserve">    d.    </t>
    </r>
    <r>
      <rPr>
        <sz val="7"/>
        <color rgb="FF000000"/>
        <rFont val="Times New Roman"/>
        <family val="1"/>
      </rPr>
      <t xml:space="preserve"> </t>
    </r>
    <r>
      <rPr>
        <sz val="12"/>
        <color rgb="FF000000"/>
        <rFont val="Calibri"/>
        <family val="2"/>
        <scheme val="minor"/>
      </rPr>
      <t xml:space="preserve">Cell I8 is the present value as of the valuation date. </t>
    </r>
  </si>
  <si>
    <r>
      <t>5.</t>
    </r>
    <r>
      <rPr>
        <sz val="7"/>
        <color rgb="FF000000"/>
        <rFont val="Times New Roman"/>
        <family val="1"/>
      </rPr>
      <t xml:space="preserve">    </t>
    </r>
    <r>
      <rPr>
        <sz val="12"/>
        <color rgb="FF000000"/>
        <rFont val="Calibri"/>
        <family val="2"/>
        <scheme val="minor"/>
      </rPr>
      <t xml:space="preserve">Cell B3 is the GPV-calculated DR and is the sum of I8, the present value of liabilities at time t = 0, and the pre-tax IMR (Cell B8). </t>
    </r>
  </si>
  <si>
    <r>
      <t>1.</t>
    </r>
    <r>
      <rPr>
        <sz val="7"/>
        <color rgb="FF000000"/>
        <rFont val="Times New Roman"/>
        <family val="1"/>
      </rPr>
      <t xml:space="preserve">    </t>
    </r>
    <r>
      <rPr>
        <sz val="12"/>
        <color rgb="FF000000"/>
        <rFont val="Calibri"/>
        <family val="2"/>
        <scheme val="minor"/>
      </rPr>
      <t xml:space="preserve">VM-20 permits two methods to calculate DR – a Gross Premium Valuation (GPV) or a Direct Iteration Method (DIM). Depending upon ones perspective what is called input and intermediate calculations could vary by program or model. All the hard work pertains to the cash flow model, and occurs before the illustrated DR cacluation example (thus we the cash flows inputs). DR inputs are in Columns B-D. </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</si>
</sst>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0.0000_);_(* \(#,##0.0000\);_(* &quot;-&quot;??_);_(@_)"/>
    <numFmt numFmtId="165" formatCode="_(* #,##0_);_(* \(#,##0\);_(* &quot;-&quot;??_);_(@_)"/>
    <numFmt numFmtId="166" formatCode="_(* #,##0.00000_);_(* \(#,##0.00000\);_(* &quot;-&quot;??_);_(@_)"/>
  </numFmts>
  <fonts count="18" x14ac:knownFonts="1">
    <font>
      <sz val="11"/>
      <color theme="1"/>
      <name val="Calibri"/>
      <family val="2"/>
      <scheme val="minor"/>
    </font>
    <font>
      <sz val="11"/>
      <color theme="1"/>
      <name val="Calibri"/>
      <family val="2"/>
      <scheme val="minor"/>
    </font>
    <font>
      <b/>
      <sz val="16"/>
      <color rgb="FFC00000"/>
      <name val="Calibri"/>
      <family val="2"/>
      <scheme val="minor"/>
    </font>
    <font>
      <b/>
      <sz val="11"/>
      <color rgb="FF0000FF"/>
      <name val="Calibri"/>
      <family val="2"/>
      <scheme val="minor"/>
    </font>
    <font>
      <sz val="11"/>
      <color rgb="FF0000FF"/>
      <name val="Calibri"/>
      <family val="2"/>
      <scheme val="minor"/>
    </font>
    <font>
      <b/>
      <sz val="11"/>
      <color theme="1"/>
      <name val="Calibri"/>
      <family val="2"/>
      <scheme val="minor"/>
    </font>
    <font>
      <b/>
      <sz val="11"/>
      <color rgb="FFFF0000"/>
      <name val="Calibri"/>
      <family val="2"/>
      <scheme val="minor"/>
    </font>
    <font>
      <b/>
      <sz val="9"/>
      <color rgb="FFC00000"/>
      <name val="Calibri"/>
      <family val="2"/>
      <scheme val="minor"/>
    </font>
    <font>
      <b/>
      <sz val="12"/>
      <color theme="1"/>
      <name val="Calibri"/>
      <family val="2"/>
      <scheme val="minor"/>
    </font>
    <font>
      <b/>
      <sz val="12"/>
      <color rgb="FF0000FF"/>
      <name val="Calibri"/>
      <family val="2"/>
      <scheme val="minor"/>
    </font>
    <font>
      <sz val="9"/>
      <color indexed="81"/>
      <name val="Tahoma"/>
      <family val="2"/>
    </font>
    <font>
      <sz val="10"/>
      <color rgb="FF74600A"/>
      <name val="Georgia"/>
      <family val="1"/>
    </font>
    <font>
      <sz val="12"/>
      <color theme="1"/>
      <name val="Calibri"/>
      <family val="2"/>
      <scheme val="minor"/>
    </font>
    <font>
      <b/>
      <sz val="12"/>
      <color rgb="FFC00000"/>
      <name val="Calibri"/>
      <family val="2"/>
      <scheme val="minor"/>
    </font>
    <font>
      <i/>
      <sz val="12"/>
      <color indexed="8"/>
      <name val="Calibri"/>
      <family val="2"/>
    </font>
    <font>
      <sz val="12"/>
      <color indexed="8"/>
      <name val="Calibri"/>
      <family val="2"/>
    </font>
    <font>
      <sz val="12"/>
      <color rgb="FF000000"/>
      <name val="Calibri"/>
      <family val="2"/>
      <scheme val="minor"/>
    </font>
    <font>
      <sz val="7"/>
      <color rgb="FF000000"/>
      <name val="Times New Roman"/>
      <family val="1"/>
    </font>
  </fonts>
  <fills count="6">
    <fill>
      <patternFill patternType="none"/>
    </fill>
    <fill>
      <patternFill patternType="gray125"/>
    </fill>
    <fill>
      <patternFill patternType="solid">
        <fgColor theme="6"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92D050"/>
        <bgColor indexed="64"/>
      </patternFill>
    </fill>
  </fills>
  <borders count="5">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0" fontId="1" fillId="0" borderId="0"/>
    <xf numFmtId="9" fontId="1" fillId="0" borderId="0" applyFont="0" applyFill="0" applyBorder="0" applyAlignment="0" applyProtection="0"/>
  </cellStyleXfs>
  <cellXfs count="41">
    <xf numFmtId="0" fontId="0" fillId="0" borderId="0" xfId="0"/>
    <xf numFmtId="0" fontId="0" fillId="0" borderId="0" xfId="0" applyAlignment="1">
      <alignment horizontal="left"/>
    </xf>
    <xf numFmtId="43" fontId="0" fillId="0" borderId="0" xfId="1" applyFont="1" applyAlignment="1">
      <alignment horizontal="center"/>
    </xf>
    <xf numFmtId="164" fontId="0" fillId="0" borderId="0" xfId="1" applyNumberFormat="1" applyFont="1" applyAlignment="1">
      <alignment horizontal="center"/>
    </xf>
    <xf numFmtId="10" fontId="0" fillId="0" borderId="0" xfId="3" applyNumberFormat="1" applyFont="1"/>
    <xf numFmtId="165" fontId="0" fillId="0" borderId="0" xfId="1" applyNumberFormat="1" applyFont="1"/>
    <xf numFmtId="165" fontId="0" fillId="0" borderId="0" xfId="1" applyNumberFormat="1" applyFont="1" applyAlignment="1">
      <alignment horizontal="center"/>
    </xf>
    <xf numFmtId="0" fontId="2" fillId="0" borderId="0" xfId="0" applyFont="1"/>
    <xf numFmtId="43" fontId="0" fillId="0" borderId="0" xfId="0" applyNumberFormat="1"/>
    <xf numFmtId="0" fontId="3" fillId="0" borderId="0" xfId="0" applyFont="1" applyAlignment="1">
      <alignment horizontal="left"/>
    </xf>
    <xf numFmtId="0" fontId="3" fillId="0" borderId="0" xfId="0" applyFont="1" applyAlignment="1">
      <alignment horizontal="right"/>
    </xf>
    <xf numFmtId="0" fontId="3" fillId="0" borderId="0" xfId="0" applyFont="1" applyAlignment="1">
      <alignment horizontal="right" vertical="center"/>
    </xf>
    <xf numFmtId="0" fontId="4" fillId="0" borderId="0" xfId="0" applyFont="1"/>
    <xf numFmtId="165" fontId="3" fillId="0" borderId="0" xfId="1" applyNumberFormat="1" applyFont="1" applyAlignment="1">
      <alignment horizontal="right" vertical="center"/>
    </xf>
    <xf numFmtId="166" fontId="0" fillId="4" borderId="0" xfId="1" applyNumberFormat="1" applyFont="1" applyFill="1" applyAlignment="1">
      <alignment horizontal="right"/>
    </xf>
    <xf numFmtId="0" fontId="7" fillId="2" borderId="0" xfId="0" applyFont="1" applyFill="1" applyAlignment="1">
      <alignment horizontal="center" vertical="center"/>
    </xf>
    <xf numFmtId="164" fontId="6" fillId="0" borderId="0" xfId="1" applyNumberFormat="1" applyFont="1" applyFill="1" applyAlignment="1">
      <alignment horizontal="right"/>
    </xf>
    <xf numFmtId="165" fontId="6" fillId="0" borderId="0" xfId="1" applyNumberFormat="1" applyFont="1" applyFill="1" applyAlignment="1">
      <alignment horizontal="center"/>
    </xf>
    <xf numFmtId="0" fontId="5" fillId="0" borderId="0" xfId="0" applyFont="1" applyFill="1"/>
    <xf numFmtId="10" fontId="5" fillId="0" borderId="0" xfId="3" applyNumberFormat="1" applyFont="1" applyFill="1"/>
    <xf numFmtId="166" fontId="0" fillId="5" borderId="0" xfId="1" applyNumberFormat="1" applyFont="1" applyFill="1" applyAlignment="1">
      <alignment horizontal="right"/>
    </xf>
    <xf numFmtId="165" fontId="0" fillId="0" borderId="0" xfId="1" applyNumberFormat="1" applyFont="1" applyAlignment="1">
      <alignment horizontal="left"/>
    </xf>
    <xf numFmtId="165" fontId="5" fillId="0" borderId="0" xfId="0" applyNumberFormat="1" applyFont="1"/>
    <xf numFmtId="0" fontId="5" fillId="0" borderId="0" xfId="0" applyFont="1"/>
    <xf numFmtId="165" fontId="8" fillId="0" borderId="2" xfId="0" applyNumberFormat="1" applyFont="1" applyBorder="1"/>
    <xf numFmtId="165" fontId="8" fillId="0" borderId="4" xfId="0" applyNumberFormat="1" applyFont="1" applyBorder="1"/>
    <xf numFmtId="0" fontId="9" fillId="0" borderId="1" xfId="0" applyFont="1" applyBorder="1"/>
    <xf numFmtId="0" fontId="9" fillId="0" borderId="3" xfId="0" applyFont="1" applyBorder="1"/>
    <xf numFmtId="166" fontId="0" fillId="4" borderId="0" xfId="1" applyNumberFormat="1" applyFont="1" applyFill="1" applyAlignment="1">
      <alignment horizontal="center"/>
    </xf>
    <xf numFmtId="166" fontId="0" fillId="3" borderId="0" xfId="1" applyNumberFormat="1" applyFont="1" applyFill="1" applyAlignment="1">
      <alignment horizontal="center"/>
    </xf>
    <xf numFmtId="166" fontId="0" fillId="5" borderId="0" xfId="1" applyNumberFormat="1" applyFont="1" applyFill="1" applyAlignment="1">
      <alignment horizontal="center"/>
    </xf>
    <xf numFmtId="0" fontId="11" fillId="0" borderId="0" xfId="0" applyFont="1" applyAlignment="1">
      <alignment horizontal="left" vertical="center"/>
    </xf>
    <xf numFmtId="0" fontId="12" fillId="0" borderId="0" xfId="0" applyFont="1" applyAlignment="1">
      <alignment vertical="center" wrapText="1"/>
    </xf>
    <xf numFmtId="0" fontId="13" fillId="0" borderId="0" xfId="0" applyFont="1" applyAlignment="1">
      <alignment vertical="center" wrapText="1"/>
    </xf>
    <xf numFmtId="166" fontId="0" fillId="5" borderId="0" xfId="1" applyNumberFormat="1" applyFont="1" applyFill="1" applyAlignment="1">
      <alignment horizontal="center"/>
    </xf>
    <xf numFmtId="0" fontId="7" fillId="2" borderId="0" xfId="0" applyFont="1" applyFill="1" applyAlignment="1">
      <alignment horizontal="center" vertical="center"/>
    </xf>
    <xf numFmtId="166" fontId="0" fillId="4" borderId="0" xfId="1" applyNumberFormat="1" applyFont="1" applyFill="1" applyAlignment="1">
      <alignment horizontal="center"/>
    </xf>
    <xf numFmtId="166" fontId="0" fillId="3" borderId="0" xfId="1" applyNumberFormat="1" applyFont="1" applyFill="1" applyAlignment="1">
      <alignment horizontal="center"/>
    </xf>
    <xf numFmtId="0" fontId="12" fillId="0" borderId="0" xfId="0" applyFont="1" applyAlignment="1">
      <alignment horizontal="left" vertical="center" indent="2"/>
    </xf>
    <xf numFmtId="0" fontId="16" fillId="0" borderId="0" xfId="0" applyFont="1" applyAlignment="1">
      <alignment horizontal="left" vertical="center" wrapText="1" indent="2"/>
    </xf>
    <xf numFmtId="0" fontId="16" fillId="0" borderId="0" xfId="0" applyFont="1" applyAlignment="1">
      <alignment horizontal="left" vertical="center" wrapText="1" indent="5"/>
    </xf>
  </cellXfs>
  <cellStyles count="4">
    <cellStyle name="Comma" xfId="1" builtinId="3"/>
    <cellStyle name="Normal" xfId="0" builtinId="0"/>
    <cellStyle name="Normal 2" xfId="2"/>
    <cellStyle name="Percent" xfId="3" builtinId="5"/>
  </cellStyles>
  <dxfs count="0"/>
  <tableStyles count="0" defaultTableStyle="TableStyleMedium2" defaultPivotStyle="PivotStyleMedium9"/>
  <colors>
    <mruColors>
      <color rgb="FF0000FF"/>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20"/>
  <sheetViews>
    <sheetView tabSelected="1" workbookViewId="0">
      <pane ySplit="1" topLeftCell="A2" activePane="bottomLeft" state="frozen"/>
      <selection pane="bottomLeft"/>
    </sheetView>
  </sheetViews>
  <sheetFormatPr defaultRowHeight="15" x14ac:dyDescent="0.25"/>
  <cols>
    <col min="1" max="1" width="145.7109375" customWidth="1"/>
  </cols>
  <sheetData>
    <row r="1" spans="1:1" x14ac:dyDescent="0.25">
      <c r="A1" s="31" t="s">
        <v>15</v>
      </c>
    </row>
    <row r="3" spans="1:1" ht="47.25" x14ac:dyDescent="0.25">
      <c r="A3" s="32" t="s">
        <v>19</v>
      </c>
    </row>
    <row r="5" spans="1:1" ht="15.75" x14ac:dyDescent="0.25">
      <c r="A5" s="33" t="s">
        <v>16</v>
      </c>
    </row>
    <row r="6" spans="1:1" ht="47.25" x14ac:dyDescent="0.25">
      <c r="A6" s="39" t="s">
        <v>30</v>
      </c>
    </row>
    <row r="7" spans="1:1" ht="15.75" x14ac:dyDescent="0.25">
      <c r="A7" s="40" t="s">
        <v>20</v>
      </c>
    </row>
    <row r="8" spans="1:1" ht="15.75" x14ac:dyDescent="0.25">
      <c r="A8" s="40" t="s">
        <v>21</v>
      </c>
    </row>
    <row r="9" spans="1:1" ht="31.5" x14ac:dyDescent="0.25">
      <c r="A9" s="39" t="s">
        <v>22</v>
      </c>
    </row>
    <row r="10" spans="1:1" ht="15.75" x14ac:dyDescent="0.25">
      <c r="A10" s="39" t="s">
        <v>23</v>
      </c>
    </row>
    <row r="11" spans="1:1" ht="15.75" x14ac:dyDescent="0.25">
      <c r="A11" s="39" t="s">
        <v>24</v>
      </c>
    </row>
    <row r="12" spans="1:1" ht="15.75" x14ac:dyDescent="0.25">
      <c r="A12" s="40" t="s">
        <v>25</v>
      </c>
    </row>
    <row r="13" spans="1:1" ht="15.75" x14ac:dyDescent="0.25">
      <c r="A13" s="40" t="s">
        <v>26</v>
      </c>
    </row>
    <row r="14" spans="1:1" ht="15.75" x14ac:dyDescent="0.25">
      <c r="A14" s="39" t="s">
        <v>27</v>
      </c>
    </row>
    <row r="15" spans="1:1" ht="15.75" x14ac:dyDescent="0.25">
      <c r="A15" s="39" t="s">
        <v>28</v>
      </c>
    </row>
    <row r="16" spans="1:1" ht="15.75" x14ac:dyDescent="0.25">
      <c r="A16" s="39" t="s">
        <v>29</v>
      </c>
    </row>
    <row r="17" spans="1:1" ht="15.75" x14ac:dyDescent="0.25">
      <c r="A17" s="39"/>
    </row>
    <row r="18" spans="1:1" ht="15.75" x14ac:dyDescent="0.25">
      <c r="A18" s="32" t="s">
        <v>17</v>
      </c>
    </row>
    <row r="20" spans="1:1" ht="15.75" x14ac:dyDescent="0.25">
      <c r="A20" s="38" t="s">
        <v>18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I141"/>
  <sheetViews>
    <sheetView workbookViewId="0">
      <pane xSplit="1" ySplit="7" topLeftCell="B8" activePane="bottomRight" state="frozen"/>
      <selection pane="topRight" activeCell="B1" sqref="B1"/>
      <selection pane="bottomLeft" activeCell="A8" sqref="A8"/>
      <selection pane="bottomRight"/>
    </sheetView>
  </sheetViews>
  <sheetFormatPr defaultRowHeight="15" x14ac:dyDescent="0.25"/>
  <cols>
    <col min="1" max="1" width="30.42578125" customWidth="1"/>
    <col min="2" max="2" width="17" customWidth="1"/>
    <col min="3" max="3" width="20.28515625" customWidth="1"/>
    <col min="4" max="4" width="23.7109375" customWidth="1"/>
    <col min="5" max="5" width="9" customWidth="1"/>
    <col min="6" max="6" width="22.85546875" style="5" customWidth="1"/>
    <col min="7" max="7" width="9.5703125" customWidth="1"/>
    <col min="8" max="8" width="21.42578125" customWidth="1"/>
    <col min="9" max="9" width="23.42578125" customWidth="1"/>
  </cols>
  <sheetData>
    <row r="1" spans="1:9" ht="21" x14ac:dyDescent="0.35">
      <c r="A1" s="7" t="s">
        <v>9</v>
      </c>
      <c r="H1" s="8"/>
    </row>
    <row r="2" spans="1:9" ht="15.75" x14ac:dyDescent="0.25">
      <c r="A2" s="26" t="s">
        <v>8</v>
      </c>
      <c r="B2" s="24">
        <f>+F8-PreTaxIMR</f>
        <v>24144525.5</v>
      </c>
    </row>
    <row r="3" spans="1:9" ht="15.75" x14ac:dyDescent="0.25">
      <c r="A3" s="27" t="s">
        <v>11</v>
      </c>
      <c r="B3" s="25">
        <f>+I8-PreTaxIMR</f>
        <v>24144486.560317624</v>
      </c>
      <c r="F3" s="30" t="s">
        <v>6</v>
      </c>
      <c r="H3" s="34" t="s">
        <v>6</v>
      </c>
      <c r="I3" s="34"/>
    </row>
    <row r="4" spans="1:9" x14ac:dyDescent="0.25">
      <c r="A4" s="23"/>
      <c r="B4" s="22"/>
      <c r="C4" s="20" t="s">
        <v>6</v>
      </c>
      <c r="D4" s="20" t="s">
        <v>6</v>
      </c>
      <c r="E4" s="16"/>
      <c r="F4" s="29" t="s">
        <v>5</v>
      </c>
      <c r="H4" s="37" t="s">
        <v>5</v>
      </c>
      <c r="I4" s="37"/>
    </row>
    <row r="5" spans="1:9" x14ac:dyDescent="0.25">
      <c r="A5" s="23"/>
      <c r="B5" s="20" t="s">
        <v>6</v>
      </c>
      <c r="C5" s="14" t="s">
        <v>10</v>
      </c>
      <c r="D5" s="14" t="s">
        <v>10</v>
      </c>
      <c r="F5" s="28" t="s">
        <v>10</v>
      </c>
      <c r="H5" s="36" t="s">
        <v>10</v>
      </c>
      <c r="I5" s="36"/>
    </row>
    <row r="6" spans="1:9" x14ac:dyDescent="0.25">
      <c r="F6" s="15" t="s">
        <v>4</v>
      </c>
      <c r="H6" s="35" t="s">
        <v>12</v>
      </c>
      <c r="I6" s="35"/>
    </row>
    <row r="7" spans="1:9" x14ac:dyDescent="0.25">
      <c r="A7" s="9" t="s">
        <v>1</v>
      </c>
      <c r="B7" s="10" t="s">
        <v>7</v>
      </c>
      <c r="C7" s="10" t="s">
        <v>2</v>
      </c>
      <c r="D7" s="11" t="s">
        <v>3</v>
      </c>
      <c r="E7" s="11"/>
      <c r="F7" s="13" t="s">
        <v>0</v>
      </c>
      <c r="G7" s="12"/>
      <c r="H7" s="10" t="s">
        <v>13</v>
      </c>
      <c r="I7" s="10" t="s">
        <v>14</v>
      </c>
    </row>
    <row r="8" spans="1:9" x14ac:dyDescent="0.25">
      <c r="A8" s="1">
        <v>0</v>
      </c>
      <c r="B8" s="21">
        <v>18561</v>
      </c>
      <c r="D8" s="3"/>
      <c r="F8" s="17">
        <v>24163086.5</v>
      </c>
      <c r="G8" s="18"/>
      <c r="H8" s="19"/>
      <c r="I8" s="17">
        <f t="shared" ref="I8:I39" si="0">+(I9)/(1+H9)-C9/((1+H9)^(0.5))</f>
        <v>24163047.560317624</v>
      </c>
    </row>
    <row r="9" spans="1:9" x14ac:dyDescent="0.25">
      <c r="A9" s="1">
        <f t="shared" ref="A9:A40" si="1">+A8+1</f>
        <v>1</v>
      </c>
      <c r="B9" s="1"/>
      <c r="C9" s="8">
        <v>183102.87</v>
      </c>
      <c r="D9" s="2">
        <v>97727.59</v>
      </c>
      <c r="E9" s="2"/>
      <c r="F9" s="6">
        <v>24443916.960000001</v>
      </c>
      <c r="H9" s="4">
        <f t="shared" ref="H9:H40" si="2">2*(D9)/(F8+F9-D9)</f>
        <v>4.0292331001559436E-3</v>
      </c>
      <c r="I9" s="6">
        <f t="shared" si="0"/>
        <v>24443877.49258931</v>
      </c>
    </row>
    <row r="10" spans="1:9" x14ac:dyDescent="0.25">
      <c r="A10" s="1">
        <f t="shared" si="1"/>
        <v>2</v>
      </c>
      <c r="B10" s="1"/>
      <c r="C10" s="8">
        <v>182470.22</v>
      </c>
      <c r="D10" s="2">
        <v>98512.65</v>
      </c>
      <c r="E10" s="2"/>
      <c r="F10" s="6">
        <v>24724899.830000002</v>
      </c>
      <c r="H10" s="4">
        <f t="shared" si="2"/>
        <v>4.0151636198927365E-3</v>
      </c>
      <c r="I10" s="6">
        <f t="shared" si="0"/>
        <v>24724859.837144971</v>
      </c>
    </row>
    <row r="11" spans="1:9" x14ac:dyDescent="0.25">
      <c r="A11" s="1">
        <f t="shared" si="1"/>
        <v>3</v>
      </c>
      <c r="B11" s="1"/>
      <c r="C11" s="8">
        <v>181839.76</v>
      </c>
      <c r="D11" s="2">
        <v>99295.57</v>
      </c>
      <c r="E11" s="2"/>
      <c r="F11" s="6">
        <v>25006035.16</v>
      </c>
      <c r="H11" s="4">
        <f t="shared" si="2"/>
        <v>4.0013012328578047E-3</v>
      </c>
      <c r="I11" s="6">
        <f t="shared" si="0"/>
        <v>25005994.643931594</v>
      </c>
    </row>
    <row r="12" spans="1:9" x14ac:dyDescent="0.25">
      <c r="A12" s="1">
        <f t="shared" si="1"/>
        <v>4</v>
      </c>
      <c r="B12" s="1"/>
      <c r="C12" s="8">
        <v>181211.49</v>
      </c>
      <c r="D12" s="2">
        <v>100076.56</v>
      </c>
      <c r="E12" s="2"/>
      <c r="F12" s="6">
        <v>25287323.210000001</v>
      </c>
      <c r="H12" s="4">
        <f t="shared" si="2"/>
        <v>3.9876476050650167E-3</v>
      </c>
      <c r="I12" s="6">
        <f t="shared" si="0"/>
        <v>25287282.172896117</v>
      </c>
    </row>
    <row r="13" spans="1:9" x14ac:dyDescent="0.25">
      <c r="A13" s="1">
        <f t="shared" si="1"/>
        <v>5</v>
      </c>
      <c r="B13" s="1"/>
      <c r="C13" s="8">
        <v>180585.38</v>
      </c>
      <c r="D13" s="2">
        <v>100855.42</v>
      </c>
      <c r="E13" s="2"/>
      <c r="F13" s="6">
        <v>25568764.010000002</v>
      </c>
      <c r="H13" s="4">
        <f t="shared" si="2"/>
        <v>3.9741881348279058E-3</v>
      </c>
      <c r="I13" s="6">
        <f t="shared" si="0"/>
        <v>25568722.453989085</v>
      </c>
    </row>
    <row r="14" spans="1:9" x14ac:dyDescent="0.25">
      <c r="A14" s="1">
        <f t="shared" si="1"/>
        <v>6</v>
      </c>
      <c r="B14" s="1"/>
      <c r="C14" s="8">
        <v>179961.43</v>
      </c>
      <c r="D14" s="2">
        <v>101632.15</v>
      </c>
      <c r="E14" s="2"/>
      <c r="F14" s="6">
        <v>25850357.59</v>
      </c>
      <c r="H14" s="4">
        <f t="shared" si="2"/>
        <v>3.960916681203702E-3</v>
      </c>
      <c r="I14" s="6">
        <f t="shared" si="0"/>
        <v>25850315.517162684</v>
      </c>
    </row>
    <row r="15" spans="1:9" x14ac:dyDescent="0.25">
      <c r="A15" s="1">
        <f t="shared" si="1"/>
        <v>7</v>
      </c>
      <c r="B15" s="1"/>
      <c r="C15" s="8">
        <v>179339.64</v>
      </c>
      <c r="D15" s="2">
        <v>102406.97</v>
      </c>
      <c r="E15" s="2"/>
      <c r="F15" s="6">
        <v>26132104.199999999</v>
      </c>
      <c r="H15" s="4">
        <f t="shared" si="2"/>
        <v>3.9478358438635132E-3</v>
      </c>
      <c r="I15" s="6">
        <f t="shared" si="0"/>
        <v>26132061.612368811</v>
      </c>
    </row>
    <row r="16" spans="1:9" x14ac:dyDescent="0.25">
      <c r="A16" s="1">
        <f t="shared" si="1"/>
        <v>8</v>
      </c>
      <c r="B16" s="1"/>
      <c r="C16" s="8">
        <v>178720</v>
      </c>
      <c r="D16" s="2">
        <v>103179.67</v>
      </c>
      <c r="E16" s="2"/>
      <c r="F16" s="6">
        <v>26414003.870000001</v>
      </c>
      <c r="H16" s="4">
        <f t="shared" si="2"/>
        <v>3.934931673266362E-3</v>
      </c>
      <c r="I16" s="6">
        <f t="shared" si="0"/>
        <v>26413960.76956271</v>
      </c>
    </row>
    <row r="17" spans="1:9" x14ac:dyDescent="0.25">
      <c r="A17" s="1">
        <f t="shared" si="1"/>
        <v>9</v>
      </c>
      <c r="B17" s="1"/>
      <c r="C17" s="8">
        <v>178102.5</v>
      </c>
      <c r="D17" s="2">
        <v>103950.27</v>
      </c>
      <c r="E17" s="2"/>
      <c r="F17" s="6">
        <v>26696056.640000001</v>
      </c>
      <c r="H17" s="4">
        <f t="shared" si="2"/>
        <v>3.9221995173513418E-3</v>
      </c>
      <c r="I17" s="6">
        <f t="shared" si="0"/>
        <v>26696013.028700899</v>
      </c>
    </row>
    <row r="18" spans="1:9" x14ac:dyDescent="0.25">
      <c r="A18" s="1">
        <f t="shared" si="1"/>
        <v>10</v>
      </c>
      <c r="B18" s="1"/>
      <c r="C18" s="8">
        <v>177487.14</v>
      </c>
      <c r="D18" s="2">
        <v>104718.75</v>
      </c>
      <c r="E18" s="2"/>
      <c r="F18" s="6">
        <v>26978262.530000001</v>
      </c>
      <c r="H18" s="4">
        <f t="shared" si="2"/>
        <v>3.9096334181691478E-3</v>
      </c>
      <c r="I18" s="6">
        <f t="shared" si="0"/>
        <v>26978218.409741458</v>
      </c>
    </row>
    <row r="19" spans="1:9" x14ac:dyDescent="0.25">
      <c r="A19" s="1">
        <f t="shared" si="1"/>
        <v>11</v>
      </c>
      <c r="B19" s="1"/>
      <c r="C19" s="8">
        <v>176873.9</v>
      </c>
      <c r="D19" s="2">
        <v>105485.35</v>
      </c>
      <c r="E19" s="2"/>
      <c r="F19" s="6">
        <v>27260621.780000001</v>
      </c>
      <c r="H19" s="4">
        <f t="shared" si="2"/>
        <v>3.8972372703936346E-3</v>
      </c>
      <c r="I19" s="6">
        <f t="shared" si="0"/>
        <v>27260577.152641874</v>
      </c>
    </row>
    <row r="20" spans="1:9" x14ac:dyDescent="0.25">
      <c r="A20" s="1">
        <f t="shared" si="1"/>
        <v>12</v>
      </c>
      <c r="B20" s="1"/>
      <c r="C20" s="8">
        <v>176262.77</v>
      </c>
      <c r="D20" s="2">
        <v>106249.85</v>
      </c>
      <c r="E20" s="2"/>
      <c r="F20" s="6">
        <v>27543134.400000002</v>
      </c>
      <c r="H20" s="4">
        <f t="shared" si="2"/>
        <v>3.8849979506917678E-3</v>
      </c>
      <c r="I20" s="6">
        <f t="shared" si="0"/>
        <v>27543089.267362732</v>
      </c>
    </row>
    <row r="21" spans="1:9" x14ac:dyDescent="0.25">
      <c r="A21" s="1">
        <f t="shared" si="1"/>
        <v>13</v>
      </c>
      <c r="B21" s="1"/>
      <c r="C21" s="8">
        <v>72229.070000000007</v>
      </c>
      <c r="D21" s="2">
        <v>106805.74</v>
      </c>
      <c r="E21" s="2"/>
      <c r="F21" s="6">
        <v>27722169.210000001</v>
      </c>
      <c r="H21" s="4">
        <f t="shared" si="2"/>
        <v>3.8726848672247936E-3</v>
      </c>
      <c r="I21" s="6">
        <f t="shared" si="0"/>
        <v>27722123.767431181</v>
      </c>
    </row>
    <row r="22" spans="1:9" x14ac:dyDescent="0.25">
      <c r="A22" s="1">
        <f t="shared" si="1"/>
        <v>14</v>
      </c>
      <c r="B22" s="1"/>
      <c r="C22" s="8">
        <v>71978.740000000005</v>
      </c>
      <c r="D22" s="2">
        <v>107284.08</v>
      </c>
      <c r="E22" s="2"/>
      <c r="F22" s="6">
        <v>27901432.030000001</v>
      </c>
      <c r="H22" s="4">
        <f t="shared" si="2"/>
        <v>3.8649566645713716E-3</v>
      </c>
      <c r="I22" s="6">
        <f t="shared" si="0"/>
        <v>27901386.277655412</v>
      </c>
    </row>
    <row r="23" spans="1:9" x14ac:dyDescent="0.25">
      <c r="A23" s="1">
        <f t="shared" si="1"/>
        <v>15</v>
      </c>
      <c r="B23" s="1"/>
      <c r="C23" s="8">
        <v>71729.27</v>
      </c>
      <c r="D23" s="2">
        <v>107777.46</v>
      </c>
      <c r="E23" s="2"/>
      <c r="F23" s="6">
        <v>28080938.760000002</v>
      </c>
      <c r="H23" s="4">
        <f t="shared" si="2"/>
        <v>3.857834252625602E-3</v>
      </c>
      <c r="I23" s="6">
        <f t="shared" si="0"/>
        <v>28080892.697964918</v>
      </c>
    </row>
    <row r="24" spans="1:9" x14ac:dyDescent="0.25">
      <c r="A24" s="1">
        <f t="shared" si="1"/>
        <v>16</v>
      </c>
      <c r="B24" s="1"/>
      <c r="C24" s="8">
        <v>71480.66</v>
      </c>
      <c r="D24" s="2">
        <v>108271.98</v>
      </c>
      <c r="E24" s="2"/>
      <c r="F24" s="6">
        <v>28260691.400000002</v>
      </c>
      <c r="H24" s="4">
        <f t="shared" si="2"/>
        <v>3.8508096796718815E-3</v>
      </c>
      <c r="I24" s="6">
        <f t="shared" si="0"/>
        <v>28260645.02834731</v>
      </c>
    </row>
    <row r="25" spans="1:9" x14ac:dyDescent="0.25">
      <c r="A25" s="1">
        <f t="shared" si="1"/>
        <v>17</v>
      </c>
      <c r="B25" s="1"/>
      <c r="C25" s="8">
        <v>71232.92</v>
      </c>
      <c r="D25" s="2">
        <v>108767.63</v>
      </c>
      <c r="E25" s="2"/>
      <c r="F25" s="6">
        <v>28440691.950000003</v>
      </c>
      <c r="H25" s="4">
        <f t="shared" si="2"/>
        <v>3.8438806411827042E-3</v>
      </c>
      <c r="I25" s="6">
        <f t="shared" si="0"/>
        <v>28440645.268790439</v>
      </c>
    </row>
    <row r="26" spans="1:9" x14ac:dyDescent="0.25">
      <c r="A26" s="1">
        <f t="shared" si="1"/>
        <v>18</v>
      </c>
      <c r="B26" s="1"/>
      <c r="C26" s="8">
        <v>70986.039999999994</v>
      </c>
      <c r="D26" s="2">
        <v>109264.43</v>
      </c>
      <c r="E26" s="2"/>
      <c r="F26" s="6">
        <v>28620942.420000002</v>
      </c>
      <c r="H26" s="4">
        <f t="shared" si="2"/>
        <v>3.837045942604719E-3</v>
      </c>
      <c r="I26" s="6">
        <f t="shared" si="0"/>
        <v>28620895.429282293</v>
      </c>
    </row>
    <row r="27" spans="1:9" x14ac:dyDescent="0.25">
      <c r="A27" s="1">
        <f t="shared" si="1"/>
        <v>19</v>
      </c>
      <c r="B27" s="1"/>
      <c r="C27" s="8">
        <v>70740.009999999995</v>
      </c>
      <c r="D27" s="2">
        <v>109762.39</v>
      </c>
      <c r="E27" s="2"/>
      <c r="F27" s="6">
        <v>28801444.82</v>
      </c>
      <c r="H27" s="4">
        <f t="shared" si="2"/>
        <v>3.8303040660682634E-3</v>
      </c>
      <c r="I27" s="6">
        <f t="shared" si="0"/>
        <v>28801397.519811057</v>
      </c>
    </row>
    <row r="28" spans="1:9" x14ac:dyDescent="0.25">
      <c r="A28" s="1">
        <f t="shared" si="1"/>
        <v>20</v>
      </c>
      <c r="B28" s="1"/>
      <c r="C28" s="8">
        <v>70494.83</v>
      </c>
      <c r="D28" s="2">
        <v>110261.64</v>
      </c>
      <c r="E28" s="2"/>
      <c r="F28" s="6">
        <v>28982201.289999999</v>
      </c>
      <c r="H28" s="4">
        <f t="shared" si="2"/>
        <v>3.8236576893577266E-3</v>
      </c>
      <c r="I28" s="6">
        <f t="shared" si="0"/>
        <v>28982153.680364586</v>
      </c>
    </row>
    <row r="29" spans="1:9" x14ac:dyDescent="0.25">
      <c r="A29" s="1">
        <f t="shared" si="1"/>
        <v>21</v>
      </c>
      <c r="B29" s="1"/>
      <c r="C29" s="8">
        <v>70250.509999999995</v>
      </c>
      <c r="D29" s="2">
        <v>110762.08</v>
      </c>
      <c r="E29" s="2"/>
      <c r="F29" s="6">
        <v>29163213.879999999</v>
      </c>
      <c r="H29" s="4">
        <f t="shared" si="2"/>
        <v>3.8171014765343882E-3</v>
      </c>
      <c r="I29" s="6">
        <f t="shared" si="0"/>
        <v>29163165.960931331</v>
      </c>
    </row>
    <row r="30" spans="1:9" x14ac:dyDescent="0.25">
      <c r="A30" s="1">
        <f t="shared" si="1"/>
        <v>22</v>
      </c>
      <c r="B30" s="1"/>
      <c r="C30" s="8">
        <v>70007.03</v>
      </c>
      <c r="D30" s="2">
        <v>111263.69</v>
      </c>
      <c r="E30" s="2"/>
      <c r="F30" s="6">
        <v>29344484.599999998</v>
      </c>
      <c r="H30" s="4">
        <f t="shared" si="2"/>
        <v>3.8106329744312805E-3</v>
      </c>
      <c r="I30" s="6">
        <f t="shared" si="0"/>
        <v>29344436.371500038</v>
      </c>
    </row>
    <row r="31" spans="1:9" x14ac:dyDescent="0.25">
      <c r="A31" s="1">
        <f t="shared" si="1"/>
        <v>23</v>
      </c>
      <c r="B31" s="1"/>
      <c r="C31" s="8">
        <v>69764.39</v>
      </c>
      <c r="D31" s="2">
        <v>111766.5</v>
      </c>
      <c r="E31" s="2"/>
      <c r="F31" s="6">
        <v>29526015.489999998</v>
      </c>
      <c r="H31" s="4">
        <f t="shared" si="2"/>
        <v>3.8042514932289575E-3</v>
      </c>
      <c r="I31" s="6">
        <f t="shared" si="0"/>
        <v>29525966.952059533</v>
      </c>
    </row>
    <row r="32" spans="1:9" x14ac:dyDescent="0.25">
      <c r="A32" s="1">
        <f t="shared" si="1"/>
        <v>24</v>
      </c>
      <c r="B32" s="1"/>
      <c r="C32" s="8">
        <v>69522.600000000006</v>
      </c>
      <c r="D32" s="2">
        <v>112270.51</v>
      </c>
      <c r="E32" s="2"/>
      <c r="F32" s="6">
        <v>29707808.599999998</v>
      </c>
      <c r="H32" s="4">
        <f t="shared" si="2"/>
        <v>3.7979553378306198E-3</v>
      </c>
      <c r="I32" s="6">
        <f t="shared" si="0"/>
        <v>29707759.752598796</v>
      </c>
    </row>
    <row r="33" spans="1:9" x14ac:dyDescent="0.25">
      <c r="A33" s="1">
        <f t="shared" si="1"/>
        <v>25</v>
      </c>
      <c r="B33" s="1"/>
      <c r="C33" s="8">
        <v>-28611.439999999999</v>
      </c>
      <c r="D33" s="2">
        <v>112584.21</v>
      </c>
      <c r="E33" s="2"/>
      <c r="F33" s="6">
        <v>29791781.369999997</v>
      </c>
      <c r="H33" s="4">
        <f t="shared" si="2"/>
        <v>3.791543572847745E-3</v>
      </c>
      <c r="I33" s="6">
        <f t="shared" si="0"/>
        <v>29791732.388708558</v>
      </c>
    </row>
    <row r="34" spans="1:9" x14ac:dyDescent="0.25">
      <c r="A34" s="1">
        <f t="shared" si="1"/>
        <v>26</v>
      </c>
      <c r="B34" s="1"/>
      <c r="C34" s="8">
        <v>-28511.97</v>
      </c>
      <c r="D34" s="2">
        <v>112813.37</v>
      </c>
      <c r="E34" s="2"/>
      <c r="F34" s="6">
        <v>29876082.769999996</v>
      </c>
      <c r="H34" s="4">
        <f t="shared" si="2"/>
        <v>3.7885408052352166E-3</v>
      </c>
      <c r="I34" s="6">
        <f t="shared" si="0"/>
        <v>29876033.654198449</v>
      </c>
    </row>
    <row r="35" spans="1:9" x14ac:dyDescent="0.25">
      <c r="A35" s="1">
        <f t="shared" si="1"/>
        <v>27</v>
      </c>
      <c r="B35" s="1"/>
      <c r="C35" s="8">
        <v>-28412.85</v>
      </c>
      <c r="D35" s="2">
        <v>113050.63</v>
      </c>
      <c r="E35" s="2"/>
      <c r="F35" s="6">
        <v>29960720.549999997</v>
      </c>
      <c r="H35" s="4">
        <f t="shared" si="2"/>
        <v>3.7857845466207265E-3</v>
      </c>
      <c r="I35" s="6">
        <f t="shared" si="0"/>
        <v>29960671.299062688</v>
      </c>
    </row>
    <row r="36" spans="1:9" x14ac:dyDescent="0.25">
      <c r="A36" s="1">
        <f t="shared" si="1"/>
        <v>28</v>
      </c>
      <c r="B36" s="1"/>
      <c r="C36" s="8">
        <v>-28314.07</v>
      </c>
      <c r="D36" s="2">
        <v>113289.13</v>
      </c>
      <c r="E36" s="2"/>
      <c r="F36" s="6">
        <v>30045695.609999996</v>
      </c>
      <c r="H36" s="4">
        <f t="shared" si="2"/>
        <v>3.7830427502392513E-3</v>
      </c>
      <c r="I36" s="6">
        <f t="shared" si="0"/>
        <v>30045646.223300494</v>
      </c>
    </row>
    <row r="37" spans="1:9" x14ac:dyDescent="0.25">
      <c r="A37" s="1">
        <f t="shared" si="1"/>
        <v>29</v>
      </c>
      <c r="B37" s="1"/>
      <c r="C37" s="8">
        <v>-28215.64</v>
      </c>
      <c r="D37" s="2">
        <v>113528.88</v>
      </c>
      <c r="E37" s="2"/>
      <c r="F37" s="6">
        <v>30131008.849999994</v>
      </c>
      <c r="H37" s="4">
        <f t="shared" si="2"/>
        <v>3.7803156061499746E-3</v>
      </c>
      <c r="I37" s="6">
        <f t="shared" si="0"/>
        <v>30130959.326911096</v>
      </c>
    </row>
    <row r="38" spans="1:9" x14ac:dyDescent="0.25">
      <c r="A38" s="1">
        <f t="shared" si="1"/>
        <v>30</v>
      </c>
      <c r="B38" s="1"/>
      <c r="C38" s="8">
        <v>-28117.55</v>
      </c>
      <c r="D38" s="2">
        <v>113769.87</v>
      </c>
      <c r="E38" s="2"/>
      <c r="F38" s="6">
        <v>30216661.169999994</v>
      </c>
      <c r="H38" s="4">
        <f t="shared" si="2"/>
        <v>3.7776026362788999E-3</v>
      </c>
      <c r="I38" s="6">
        <f t="shared" si="0"/>
        <v>30216611.5098937</v>
      </c>
    </row>
    <row r="39" spans="1:9" x14ac:dyDescent="0.25">
      <c r="A39" s="1">
        <f t="shared" si="1"/>
        <v>31</v>
      </c>
      <c r="B39" s="1"/>
      <c r="C39" s="8">
        <v>-28019.8</v>
      </c>
      <c r="D39" s="2">
        <v>114012.12</v>
      </c>
      <c r="E39" s="2"/>
      <c r="F39" s="6">
        <v>30302653.489999995</v>
      </c>
      <c r="H39" s="4">
        <f t="shared" si="2"/>
        <v>3.7749043612355696E-3</v>
      </c>
      <c r="I39" s="6">
        <f t="shared" si="0"/>
        <v>30302603.692247499</v>
      </c>
    </row>
    <row r="40" spans="1:9" x14ac:dyDescent="0.25">
      <c r="A40" s="1">
        <f t="shared" si="1"/>
        <v>32</v>
      </c>
      <c r="B40" s="1"/>
      <c r="C40" s="8">
        <v>-27922.39</v>
      </c>
      <c r="D40" s="2">
        <v>114255.56</v>
      </c>
      <c r="E40" s="2"/>
      <c r="F40" s="6">
        <v>30388986.659999996</v>
      </c>
      <c r="H40" s="4">
        <f t="shared" si="2"/>
        <v>3.7722183211871814E-3</v>
      </c>
      <c r="I40" s="6">
        <f t="shared" ref="I40:I71" si="3">+(I41)/(1+H41)-C41/((1+H41)^(0.5))</f>
        <v>30388936.723971713</v>
      </c>
    </row>
    <row r="41" spans="1:9" x14ac:dyDescent="0.25">
      <c r="A41" s="1">
        <f t="shared" ref="A41:A72" si="4">+A40+1</f>
        <v>33</v>
      </c>
      <c r="B41" s="1"/>
      <c r="C41" s="8">
        <v>-27825.32</v>
      </c>
      <c r="D41" s="2">
        <v>114500.26</v>
      </c>
      <c r="E41" s="2"/>
      <c r="F41" s="6">
        <v>30475661.599999998</v>
      </c>
      <c r="H41" s="4">
        <f t="shared" ref="H41:H72" si="5">2*(D41)/(F40+F41-D41)</f>
        <v>3.7695467013512465E-3</v>
      </c>
      <c r="I41" s="6">
        <f t="shared" si="3"/>
        <v>30475611.525065511</v>
      </c>
    </row>
    <row r="42" spans="1:9" x14ac:dyDescent="0.25">
      <c r="A42" s="1">
        <f t="shared" si="4"/>
        <v>34</v>
      </c>
      <c r="B42" s="1"/>
      <c r="C42" s="8">
        <v>-27728.58</v>
      </c>
      <c r="D42" s="2">
        <v>114746.22</v>
      </c>
      <c r="E42" s="2"/>
      <c r="F42" s="6">
        <v>30562679.239999998</v>
      </c>
      <c r="H42" s="4">
        <f t="shared" si="5"/>
        <v>3.7668893543038287E-3</v>
      </c>
      <c r="I42" s="6">
        <f t="shared" si="3"/>
        <v>30562629.025528044</v>
      </c>
    </row>
    <row r="43" spans="1:9" x14ac:dyDescent="0.25">
      <c r="A43" s="1">
        <f t="shared" si="4"/>
        <v>35</v>
      </c>
      <c r="B43" s="1"/>
      <c r="C43" s="8">
        <v>-27632.18</v>
      </c>
      <c r="D43" s="2">
        <v>114993.46</v>
      </c>
      <c r="E43" s="2"/>
      <c r="F43" s="6">
        <v>30650040.52</v>
      </c>
      <c r="H43" s="4">
        <f t="shared" si="5"/>
        <v>3.7642467883457066E-3</v>
      </c>
      <c r="I43" s="6">
        <f t="shared" si="3"/>
        <v>30649990.165358435</v>
      </c>
    </row>
    <row r="44" spans="1:9" x14ac:dyDescent="0.25">
      <c r="A44" s="1">
        <f t="shared" si="4"/>
        <v>36</v>
      </c>
      <c r="B44" s="1"/>
      <c r="C44" s="8">
        <v>-27536.12</v>
      </c>
      <c r="D44" s="2">
        <v>115241.98</v>
      </c>
      <c r="E44" s="2"/>
      <c r="F44" s="6">
        <v>30737746.379999999</v>
      </c>
      <c r="H44" s="4">
        <f t="shared" si="5"/>
        <v>3.7616188506765878E-3</v>
      </c>
      <c r="I44" s="6">
        <f t="shared" si="3"/>
        <v>30737695.88455582</v>
      </c>
    </row>
    <row r="45" spans="1:9" x14ac:dyDescent="0.25">
      <c r="A45" s="1">
        <f t="shared" si="4"/>
        <v>37</v>
      </c>
      <c r="B45" s="1"/>
      <c r="C45" s="8">
        <v>-114520.68</v>
      </c>
      <c r="D45" s="2">
        <v>115322.76</v>
      </c>
      <c r="E45" s="2"/>
      <c r="F45" s="6">
        <v>30738548.459999997</v>
      </c>
      <c r="H45" s="4">
        <f t="shared" si="5"/>
        <v>3.7588309340877701E-3</v>
      </c>
      <c r="I45" s="6">
        <f t="shared" si="3"/>
        <v>30738497.976627868</v>
      </c>
    </row>
    <row r="46" spans="1:9" x14ac:dyDescent="0.25">
      <c r="A46" s="1">
        <f t="shared" si="4"/>
        <v>38</v>
      </c>
      <c r="B46" s="1"/>
      <c r="C46" s="8">
        <v>-114121.43</v>
      </c>
      <c r="D46" s="2">
        <v>115317.67</v>
      </c>
      <c r="E46" s="2"/>
      <c r="F46" s="6">
        <v>30739744.699999996</v>
      </c>
      <c r="H46" s="4">
        <f t="shared" si="5"/>
        <v>3.7585423157582283E-3</v>
      </c>
      <c r="I46" s="6">
        <f t="shared" si="3"/>
        <v>30739694.228025205</v>
      </c>
    </row>
    <row r="47" spans="1:9" x14ac:dyDescent="0.25">
      <c r="A47" s="1">
        <f t="shared" si="4"/>
        <v>39</v>
      </c>
      <c r="B47" s="1"/>
      <c r="C47" s="8">
        <v>-113723.57</v>
      </c>
      <c r="D47" s="2">
        <v>115314.99</v>
      </c>
      <c r="E47" s="2"/>
      <c r="F47" s="6">
        <v>30741336.119999997</v>
      </c>
      <c r="H47" s="4">
        <f t="shared" si="5"/>
        <v>3.7582840673561924E-3</v>
      </c>
      <c r="I47" s="6">
        <f t="shared" si="3"/>
        <v>30741285.658749662</v>
      </c>
    </row>
    <row r="48" spans="1:9" x14ac:dyDescent="0.25">
      <c r="A48" s="1">
        <f t="shared" si="4"/>
        <v>40</v>
      </c>
      <c r="B48" s="1"/>
      <c r="C48" s="8">
        <v>-113327.09</v>
      </c>
      <c r="D48" s="2">
        <v>115313.51</v>
      </c>
      <c r="E48" s="2"/>
      <c r="F48" s="6">
        <v>30743322.539999999</v>
      </c>
      <c r="H48" s="4">
        <f t="shared" si="5"/>
        <v>3.7580166357698212E-3</v>
      </c>
      <c r="I48" s="6">
        <f t="shared" si="3"/>
        <v>30743272.088800814</v>
      </c>
    </row>
    <row r="49" spans="1:9" x14ac:dyDescent="0.25">
      <c r="A49" s="1">
        <f t="shared" si="4"/>
        <v>41</v>
      </c>
      <c r="B49" s="1"/>
      <c r="C49" s="8">
        <v>-112932</v>
      </c>
      <c r="D49" s="2">
        <v>115313.26</v>
      </c>
      <c r="E49" s="2"/>
      <c r="F49" s="6">
        <v>30745703.800000001</v>
      </c>
      <c r="H49" s="4">
        <f t="shared" si="5"/>
        <v>3.7577410331908821E-3</v>
      </c>
      <c r="I49" s="6">
        <f t="shared" si="3"/>
        <v>30745653.358178325</v>
      </c>
    </row>
    <row r="50" spans="1:9" x14ac:dyDescent="0.25">
      <c r="A50" s="1">
        <f t="shared" si="4"/>
        <v>42</v>
      </c>
      <c r="B50" s="1"/>
      <c r="C50" s="8">
        <v>-112538.28</v>
      </c>
      <c r="D50" s="2">
        <v>115314.23</v>
      </c>
      <c r="E50" s="2"/>
      <c r="F50" s="6">
        <v>30748479.75</v>
      </c>
      <c r="H50" s="4">
        <f t="shared" si="5"/>
        <v>3.7574569645070157E-3</v>
      </c>
      <c r="I50" s="6">
        <f t="shared" si="3"/>
        <v>30748429.316881809</v>
      </c>
    </row>
    <row r="51" spans="1:9" x14ac:dyDescent="0.25">
      <c r="A51" s="1">
        <f t="shared" si="4"/>
        <v>43</v>
      </c>
      <c r="B51" s="1"/>
      <c r="C51" s="8">
        <v>-112145.94</v>
      </c>
      <c r="D51" s="2">
        <v>115316.41</v>
      </c>
      <c r="E51" s="2"/>
      <c r="F51" s="6">
        <v>30751650.219999999</v>
      </c>
      <c r="H51" s="4">
        <f t="shared" si="5"/>
        <v>3.7571641359563659E-3</v>
      </c>
      <c r="I51" s="6">
        <f t="shared" si="3"/>
        <v>30751599.794910904</v>
      </c>
    </row>
    <row r="52" spans="1:9" x14ac:dyDescent="0.25">
      <c r="A52" s="1">
        <f t="shared" si="4"/>
        <v>44</v>
      </c>
      <c r="B52" s="1"/>
      <c r="C52" s="8">
        <v>-111754.97</v>
      </c>
      <c r="D52" s="2">
        <v>115319.82</v>
      </c>
      <c r="E52" s="2"/>
      <c r="F52" s="6">
        <v>30755215.07</v>
      </c>
      <c r="H52" s="4">
        <f t="shared" si="5"/>
        <v>3.7568632331092871E-3</v>
      </c>
      <c r="I52" s="6">
        <f t="shared" si="3"/>
        <v>30755164.652265254</v>
      </c>
    </row>
    <row r="53" spans="1:9" x14ac:dyDescent="0.25">
      <c r="A53" s="1">
        <f t="shared" si="4"/>
        <v>45</v>
      </c>
      <c r="B53" s="1"/>
      <c r="C53" s="8">
        <v>-111365.35</v>
      </c>
      <c r="D53" s="2">
        <v>115324.45</v>
      </c>
      <c r="E53" s="2"/>
      <c r="F53" s="6">
        <v>30759174.170000002</v>
      </c>
      <c r="H53" s="4">
        <f t="shared" si="5"/>
        <v>3.7565539603718122E-3</v>
      </c>
      <c r="I53" s="6">
        <f t="shared" si="3"/>
        <v>30759123.75894447</v>
      </c>
    </row>
    <row r="54" spans="1:9" x14ac:dyDescent="0.25">
      <c r="A54" s="1">
        <f t="shared" si="4"/>
        <v>46</v>
      </c>
      <c r="B54" s="1"/>
      <c r="C54" s="8">
        <v>-110977.1</v>
      </c>
      <c r="D54" s="2">
        <v>115330.31</v>
      </c>
      <c r="E54" s="2"/>
      <c r="F54" s="6">
        <v>30763527.380000003</v>
      </c>
      <c r="H54" s="4">
        <f t="shared" si="5"/>
        <v>3.756236675536935E-3</v>
      </c>
      <c r="I54" s="6">
        <f t="shared" si="3"/>
        <v>30763476.974948227</v>
      </c>
    </row>
    <row r="55" spans="1:9" x14ac:dyDescent="0.25">
      <c r="A55" s="1">
        <f t="shared" si="4"/>
        <v>47</v>
      </c>
      <c r="B55" s="1"/>
      <c r="C55" s="8">
        <v>-110590.2</v>
      </c>
      <c r="D55" s="2">
        <v>115337.39</v>
      </c>
      <c r="E55" s="2"/>
      <c r="F55" s="6">
        <v>30768274.570000004</v>
      </c>
      <c r="H55" s="4">
        <f t="shared" si="5"/>
        <v>3.7559110843094091E-3</v>
      </c>
      <c r="I55" s="6">
        <f t="shared" si="3"/>
        <v>30768224.170276143</v>
      </c>
    </row>
    <row r="56" spans="1:9" x14ac:dyDescent="0.25">
      <c r="A56" s="1">
        <f t="shared" si="4"/>
        <v>48</v>
      </c>
      <c r="B56" s="1"/>
      <c r="C56" s="8">
        <v>-110204.65</v>
      </c>
      <c r="D56" s="2">
        <v>115345.71</v>
      </c>
      <c r="E56" s="2"/>
      <c r="F56" s="6">
        <v>30773415.630000003</v>
      </c>
      <c r="H56" s="4">
        <f t="shared" si="5"/>
        <v>3.7555778699732943E-3</v>
      </c>
      <c r="I56" s="6">
        <f t="shared" si="3"/>
        <v>30773365.234927896</v>
      </c>
    </row>
    <row r="57" spans="1:9" x14ac:dyDescent="0.25">
      <c r="A57" s="1">
        <f t="shared" si="4"/>
        <v>49</v>
      </c>
      <c r="B57" s="1"/>
      <c r="C57" s="8">
        <v>-191821.3</v>
      </c>
      <c r="D57" s="2">
        <v>115196.31</v>
      </c>
      <c r="E57" s="2"/>
      <c r="F57" s="6">
        <v>30696790.640000004</v>
      </c>
      <c r="H57" s="4">
        <f t="shared" si="5"/>
        <v>3.7550742824457683E-3</v>
      </c>
      <c r="I57" s="6">
        <f t="shared" si="3"/>
        <v>30696740.393156365</v>
      </c>
    </row>
    <row r="58" spans="1:9" x14ac:dyDescent="0.25">
      <c r="A58" s="1">
        <f t="shared" si="4"/>
        <v>50</v>
      </c>
      <c r="B58" s="1"/>
      <c r="C58" s="8">
        <v>-191150.7</v>
      </c>
      <c r="D58" s="2">
        <v>114836.53</v>
      </c>
      <c r="E58" s="2"/>
      <c r="F58" s="6">
        <v>30620476.470000003</v>
      </c>
      <c r="H58" s="4">
        <f t="shared" si="5"/>
        <v>3.7526787387926639E-3</v>
      </c>
      <c r="I58" s="6">
        <f t="shared" si="3"/>
        <v>30620426.370453518</v>
      </c>
    </row>
    <row r="59" spans="1:9" x14ac:dyDescent="0.25">
      <c r="A59" s="1">
        <f t="shared" si="4"/>
        <v>51</v>
      </c>
      <c r="B59" s="1"/>
      <c r="C59" s="8">
        <v>-190482.44</v>
      </c>
      <c r="D59" s="2">
        <v>114478.28</v>
      </c>
      <c r="E59" s="2"/>
      <c r="F59" s="6">
        <v>30544472.310000002</v>
      </c>
      <c r="H59" s="4">
        <f t="shared" si="5"/>
        <v>3.7502833004374636E-3</v>
      </c>
      <c r="I59" s="6">
        <f t="shared" si="3"/>
        <v>30544422.356822547</v>
      </c>
    </row>
    <row r="60" spans="1:9" x14ac:dyDescent="0.25">
      <c r="A60" s="1">
        <f t="shared" si="4"/>
        <v>52</v>
      </c>
      <c r="B60" s="1"/>
      <c r="C60" s="8">
        <v>-189816.52</v>
      </c>
      <c r="D60" s="2">
        <v>114121.55</v>
      </c>
      <c r="E60" s="2"/>
      <c r="F60" s="6">
        <v>30468777.340000004</v>
      </c>
      <c r="H60" s="4">
        <f t="shared" si="5"/>
        <v>3.7478878125350363E-3</v>
      </c>
      <c r="I60" s="6">
        <f t="shared" si="3"/>
        <v>30468727.532266628</v>
      </c>
    </row>
    <row r="61" spans="1:9" x14ac:dyDescent="0.25">
      <c r="A61" s="1">
        <f t="shared" si="4"/>
        <v>53</v>
      </c>
      <c r="B61" s="1"/>
      <c r="C61" s="8">
        <v>-189152.93</v>
      </c>
      <c r="D61" s="2">
        <v>113766.33</v>
      </c>
      <c r="E61" s="2"/>
      <c r="F61" s="6">
        <v>30393390.740000002</v>
      </c>
      <c r="H61" s="4">
        <f t="shared" si="5"/>
        <v>3.745492119058095E-3</v>
      </c>
      <c r="I61" s="6">
        <f t="shared" si="3"/>
        <v>30393341.076788899</v>
      </c>
    </row>
    <row r="62" spans="1:9" x14ac:dyDescent="0.25">
      <c r="A62" s="1">
        <f t="shared" si="4"/>
        <v>54</v>
      </c>
      <c r="B62" s="1"/>
      <c r="C62" s="8">
        <v>-188491.66</v>
      </c>
      <c r="D62" s="2">
        <v>113412.63</v>
      </c>
      <c r="E62" s="2"/>
      <c r="F62" s="6">
        <v>30318311.710000001</v>
      </c>
      <c r="H62" s="4">
        <f t="shared" si="5"/>
        <v>3.7430967222632423E-3</v>
      </c>
      <c r="I62" s="6">
        <f t="shared" si="3"/>
        <v>30318262.190392546</v>
      </c>
    </row>
    <row r="63" spans="1:9" x14ac:dyDescent="0.25">
      <c r="A63" s="1">
        <f t="shared" si="4"/>
        <v>55</v>
      </c>
      <c r="B63" s="1"/>
      <c r="C63" s="8">
        <v>-187832.7</v>
      </c>
      <c r="D63" s="2">
        <v>113060.42</v>
      </c>
      <c r="E63" s="2"/>
      <c r="F63" s="6">
        <v>30243539.43</v>
      </c>
      <c r="H63" s="4">
        <f t="shared" si="5"/>
        <v>3.7407008032203032E-3</v>
      </c>
      <c r="I63" s="6">
        <f t="shared" si="3"/>
        <v>30243490.05308063</v>
      </c>
    </row>
    <row r="64" spans="1:9" x14ac:dyDescent="0.25">
      <c r="A64" s="1">
        <f t="shared" si="4"/>
        <v>56</v>
      </c>
      <c r="B64" s="1"/>
      <c r="C64" s="8">
        <v>-187176.05</v>
      </c>
      <c r="D64" s="2">
        <v>112709.72</v>
      </c>
      <c r="E64" s="2"/>
      <c r="F64" s="6">
        <v>30169073.100000001</v>
      </c>
      <c r="H64" s="4">
        <f t="shared" si="5"/>
        <v>3.738305196117446E-3</v>
      </c>
      <c r="I64" s="6">
        <f t="shared" si="3"/>
        <v>30169023.864856325</v>
      </c>
    </row>
    <row r="65" spans="1:9" x14ac:dyDescent="0.25">
      <c r="A65" s="1">
        <f t="shared" si="4"/>
        <v>57</v>
      </c>
      <c r="B65" s="1"/>
      <c r="C65" s="8">
        <v>-186521.69</v>
      </c>
      <c r="D65" s="2">
        <v>112360.51</v>
      </c>
      <c r="E65" s="2"/>
      <c r="F65" s="6">
        <v>30094911.920000002</v>
      </c>
      <c r="H65" s="4">
        <f t="shared" si="5"/>
        <v>3.735909409439821E-3</v>
      </c>
      <c r="I65" s="6">
        <f t="shared" si="3"/>
        <v>30094862.825722702</v>
      </c>
    </row>
    <row r="66" spans="1:9" x14ac:dyDescent="0.25">
      <c r="A66" s="1">
        <f t="shared" si="4"/>
        <v>58</v>
      </c>
      <c r="B66" s="1"/>
      <c r="C66" s="8">
        <v>-185869.61</v>
      </c>
      <c r="D66" s="2">
        <v>112012.78</v>
      </c>
      <c r="E66" s="2"/>
      <c r="F66" s="6">
        <v>30021055.090000004</v>
      </c>
      <c r="H66" s="4">
        <f t="shared" si="5"/>
        <v>3.7335132804963474E-3</v>
      </c>
      <c r="I66" s="6">
        <f t="shared" si="3"/>
        <v>30021006.135682791</v>
      </c>
    </row>
    <row r="67" spans="1:9" x14ac:dyDescent="0.25">
      <c r="A67" s="1">
        <f t="shared" si="4"/>
        <v>59</v>
      </c>
      <c r="B67" s="1"/>
      <c r="C67" s="8">
        <v>-185219.82</v>
      </c>
      <c r="D67" s="2">
        <v>111666.54</v>
      </c>
      <c r="E67" s="2"/>
      <c r="F67" s="6">
        <v>29947501.810000002</v>
      </c>
      <c r="H67" s="4">
        <f t="shared" si="5"/>
        <v>3.7311173142606929E-3</v>
      </c>
      <c r="I67" s="6">
        <f t="shared" si="3"/>
        <v>29947452.994739711</v>
      </c>
    </row>
    <row r="68" spans="1:9" x14ac:dyDescent="0.25">
      <c r="A68" s="1">
        <f t="shared" si="4"/>
        <v>60</v>
      </c>
      <c r="B68" s="1"/>
      <c r="C68" s="8">
        <v>-184572.3</v>
      </c>
      <c r="D68" s="2">
        <v>111321.78</v>
      </c>
      <c r="E68" s="2"/>
      <c r="F68" s="6">
        <v>29874251.290000003</v>
      </c>
      <c r="H68" s="4">
        <f t="shared" si="5"/>
        <v>3.728721348650274E-3</v>
      </c>
      <c r="I68" s="6">
        <f t="shared" si="3"/>
        <v>29874202.612896521</v>
      </c>
    </row>
    <row r="69" spans="1:9" x14ac:dyDescent="0.25">
      <c r="A69" s="1">
        <f t="shared" si="4"/>
        <v>61</v>
      </c>
      <c r="B69" s="1"/>
      <c r="C69" s="8">
        <v>-256603.26</v>
      </c>
      <c r="D69" s="2">
        <v>110838.67</v>
      </c>
      <c r="E69" s="2"/>
      <c r="F69" s="6">
        <v>29728486.700000003</v>
      </c>
      <c r="H69" s="4">
        <f t="shared" si="5"/>
        <v>3.7261768834715354E-3</v>
      </c>
      <c r="I69" s="6">
        <f t="shared" si="3"/>
        <v>29728438.28603683</v>
      </c>
    </row>
    <row r="70" spans="1:9" x14ac:dyDescent="0.25">
      <c r="A70" s="1">
        <f t="shared" si="4"/>
        <v>62</v>
      </c>
      <c r="B70" s="1"/>
      <c r="C70" s="8">
        <v>-255703.89</v>
      </c>
      <c r="D70" s="2">
        <v>110226.24000000001</v>
      </c>
      <c r="E70" s="2"/>
      <c r="F70" s="6">
        <v>29583009.050000004</v>
      </c>
      <c r="H70" s="4">
        <f t="shared" si="5"/>
        <v>3.723779605144484E-3</v>
      </c>
      <c r="I70" s="6">
        <f t="shared" si="3"/>
        <v>29582960.898146454</v>
      </c>
    </row>
    <row r="71" spans="1:9" x14ac:dyDescent="0.25">
      <c r="A71" s="1">
        <f t="shared" si="4"/>
        <v>63</v>
      </c>
      <c r="B71" s="1"/>
      <c r="C71" s="8">
        <v>-254807.67999999999</v>
      </c>
      <c r="D71" s="2">
        <v>109615.56</v>
      </c>
      <c r="E71" s="2"/>
      <c r="F71" s="6">
        <v>29437816.930000003</v>
      </c>
      <c r="H71" s="4">
        <f t="shared" si="5"/>
        <v>3.721382033012385E-3</v>
      </c>
      <c r="I71" s="6">
        <f t="shared" si="3"/>
        <v>29437769.039230064</v>
      </c>
    </row>
    <row r="72" spans="1:9" x14ac:dyDescent="0.25">
      <c r="A72" s="1">
        <f t="shared" si="4"/>
        <v>64</v>
      </c>
      <c r="B72" s="1"/>
      <c r="C72" s="8">
        <v>-250626.46</v>
      </c>
      <c r="D72" s="2">
        <v>109012.95</v>
      </c>
      <c r="E72" s="2"/>
      <c r="F72" s="6">
        <v>29296203.420000002</v>
      </c>
      <c r="H72" s="4">
        <f t="shared" si="5"/>
        <v>3.718991428221124E-3</v>
      </c>
      <c r="I72" s="6">
        <f t="shared" ref="I72:I103" si="6">+(I73)/(1+H73)-C73/((1+H73)^(0.5))</f>
        <v>29296155.783619456</v>
      </c>
    </row>
    <row r="73" spans="1:9" x14ac:dyDescent="0.25">
      <c r="A73" s="1">
        <f t="shared" ref="A73:A104" si="7">+A72+1</f>
        <v>65</v>
      </c>
      <c r="B73" s="1"/>
      <c r="C73" s="8">
        <v>-437487.83</v>
      </c>
      <c r="D73" s="2">
        <v>108057.68</v>
      </c>
      <c r="E73" s="2"/>
      <c r="F73" s="6">
        <v>28966773.270000003</v>
      </c>
      <c r="H73" s="4">
        <f t="shared" ref="H73:H104" si="8">2*(D73)/(F72+F73-D73)</f>
        <v>3.7162008593432647E-3</v>
      </c>
      <c r="I73" s="6">
        <f t="shared" si="6"/>
        <v>28966726.210414574</v>
      </c>
    </row>
    <row r="74" spans="1:9" x14ac:dyDescent="0.25">
      <c r="A74" s="1">
        <f t="shared" si="7"/>
        <v>66</v>
      </c>
      <c r="B74" s="1"/>
      <c r="C74" s="8">
        <v>-252132.03</v>
      </c>
      <c r="D74" s="2">
        <v>107119.76</v>
      </c>
      <c r="E74" s="2"/>
      <c r="F74" s="6">
        <v>28821761.000000004</v>
      </c>
      <c r="H74" s="4">
        <f t="shared" si="8"/>
        <v>3.7141863080153502E-3</v>
      </c>
      <c r="I74" s="6">
        <f t="shared" si="6"/>
        <v>28821714.1995968</v>
      </c>
    </row>
    <row r="75" spans="1:9" x14ac:dyDescent="0.25">
      <c r="A75" s="1">
        <f t="shared" si="7"/>
        <v>67</v>
      </c>
      <c r="B75" s="1"/>
      <c r="C75" s="8">
        <v>-251248.33</v>
      </c>
      <c r="D75" s="2">
        <v>106514</v>
      </c>
      <c r="E75" s="2"/>
      <c r="F75" s="6">
        <v>28677026.670000006</v>
      </c>
      <c r="H75" s="4">
        <f t="shared" si="8"/>
        <v>3.7117888241349397E-3</v>
      </c>
      <c r="I75" s="6">
        <f t="shared" si="6"/>
        <v>28676980.127775259</v>
      </c>
    </row>
    <row r="76" spans="1:9" x14ac:dyDescent="0.25">
      <c r="A76" s="1">
        <f t="shared" si="7"/>
        <v>68</v>
      </c>
      <c r="B76" s="1"/>
      <c r="C76" s="8">
        <v>-250367.73</v>
      </c>
      <c r="D76" s="2">
        <v>105909.95</v>
      </c>
      <c r="E76" s="2"/>
      <c r="F76" s="6">
        <v>28532568.890000004</v>
      </c>
      <c r="H76" s="4">
        <f t="shared" si="8"/>
        <v>3.7093910443305265E-3</v>
      </c>
      <c r="I76" s="6">
        <f t="shared" si="6"/>
        <v>28532522.604954537</v>
      </c>
    </row>
    <row r="77" spans="1:9" x14ac:dyDescent="0.25">
      <c r="A77" s="1">
        <f t="shared" si="7"/>
        <v>69</v>
      </c>
      <c r="B77" s="1"/>
      <c r="C77" s="8">
        <v>-249490.22</v>
      </c>
      <c r="D77" s="2">
        <v>105307.61</v>
      </c>
      <c r="E77" s="2"/>
      <c r="F77" s="6">
        <v>28388386.280000005</v>
      </c>
      <c r="H77" s="4">
        <f t="shared" si="8"/>
        <v>3.7069932148107681E-3</v>
      </c>
      <c r="I77" s="6">
        <f t="shared" si="6"/>
        <v>28388340.251139246</v>
      </c>
    </row>
    <row r="78" spans="1:9" x14ac:dyDescent="0.25">
      <c r="A78" s="1">
        <f t="shared" si="7"/>
        <v>70</v>
      </c>
      <c r="B78" s="1"/>
      <c r="C78" s="8">
        <v>-248615.79</v>
      </c>
      <c r="D78" s="2">
        <v>104706.97</v>
      </c>
      <c r="E78" s="2"/>
      <c r="F78" s="6">
        <v>28244477.460000005</v>
      </c>
      <c r="H78" s="4">
        <f t="shared" si="8"/>
        <v>3.7045952312235631E-3</v>
      </c>
      <c r="I78" s="6">
        <f t="shared" si="6"/>
        <v>28244431.686333958</v>
      </c>
    </row>
    <row r="79" spans="1:9" x14ac:dyDescent="0.25">
      <c r="A79" s="1">
        <f t="shared" si="7"/>
        <v>71</v>
      </c>
      <c r="B79" s="1"/>
      <c r="C79" s="8">
        <v>-247744.42</v>
      </c>
      <c r="D79" s="2">
        <v>104108.03</v>
      </c>
      <c r="E79" s="2"/>
      <c r="F79" s="6">
        <v>28100841.070000004</v>
      </c>
      <c r="H79" s="4">
        <f t="shared" si="8"/>
        <v>3.7021973415739332E-3</v>
      </c>
      <c r="I79" s="6">
        <f t="shared" si="6"/>
        <v>28100795.550543252</v>
      </c>
    </row>
    <row r="80" spans="1:9" x14ac:dyDescent="0.25">
      <c r="A80" s="1">
        <f t="shared" si="7"/>
        <v>72</v>
      </c>
      <c r="B80" s="1"/>
      <c r="C80" s="8">
        <v>-246876.1</v>
      </c>
      <c r="D80" s="2">
        <v>103510.78</v>
      </c>
      <c r="E80" s="2"/>
      <c r="F80" s="6">
        <v>27957475.750000004</v>
      </c>
      <c r="H80" s="4">
        <f t="shared" si="8"/>
        <v>3.6997994390688799E-3</v>
      </c>
      <c r="I80" s="6">
        <f t="shared" si="6"/>
        <v>27957430.483771686</v>
      </c>
    </row>
    <row r="81" spans="1:9" x14ac:dyDescent="0.25">
      <c r="A81" s="1">
        <f t="shared" si="7"/>
        <v>73</v>
      </c>
      <c r="B81" s="1"/>
      <c r="C81" s="8">
        <v>-327965.27</v>
      </c>
      <c r="D81" s="2">
        <v>102758.7</v>
      </c>
      <c r="E81" s="2"/>
      <c r="F81" s="6">
        <v>27732269.180000003</v>
      </c>
      <c r="H81" s="4">
        <f t="shared" si="8"/>
        <v>3.6972214890305267E-3</v>
      </c>
      <c r="I81" s="6">
        <f t="shared" si="6"/>
        <v>27732224.305766836</v>
      </c>
    </row>
    <row r="82" spans="1:9" x14ac:dyDescent="0.25">
      <c r="A82" s="1">
        <f t="shared" si="7"/>
        <v>74</v>
      </c>
      <c r="B82" s="1"/>
      <c r="C82" s="8">
        <v>-326812.34999999998</v>
      </c>
      <c r="D82" s="2">
        <v>101862.01</v>
      </c>
      <c r="E82" s="2"/>
      <c r="F82" s="6">
        <v>27507318.840000004</v>
      </c>
      <c r="H82" s="4">
        <f t="shared" si="8"/>
        <v>3.6948208557431575E-3</v>
      </c>
      <c r="I82" s="6">
        <f t="shared" si="6"/>
        <v>27507274.356629737</v>
      </c>
    </row>
    <row r="83" spans="1:9" x14ac:dyDescent="0.25">
      <c r="A83" s="1">
        <f t="shared" si="7"/>
        <v>75</v>
      </c>
      <c r="B83" s="1"/>
      <c r="C83" s="8">
        <v>-325663.48</v>
      </c>
      <c r="D83" s="2">
        <v>100967.34</v>
      </c>
      <c r="E83" s="2"/>
      <c r="F83" s="6">
        <v>27282622.700000003</v>
      </c>
      <c r="H83" s="4">
        <f t="shared" si="8"/>
        <v>3.692420327020871E-3</v>
      </c>
      <c r="I83" s="6">
        <f t="shared" si="6"/>
        <v>27282578.606366806</v>
      </c>
    </row>
    <row r="84" spans="1:9" x14ac:dyDescent="0.25">
      <c r="A84" s="1">
        <f t="shared" si="7"/>
        <v>76</v>
      </c>
      <c r="B84" s="1"/>
      <c r="C84" s="8">
        <v>-324518.64</v>
      </c>
      <c r="D84" s="2">
        <v>100074.67</v>
      </c>
      <c r="E84" s="2"/>
      <c r="F84" s="6">
        <v>27058178.730000004</v>
      </c>
      <c r="H84" s="4">
        <f t="shared" si="8"/>
        <v>3.6900195103506755E-3</v>
      </c>
      <c r="I84" s="6">
        <f t="shared" si="6"/>
        <v>27058135.02498433</v>
      </c>
    </row>
    <row r="85" spans="1:9" x14ac:dyDescent="0.25">
      <c r="A85" s="1">
        <f t="shared" si="7"/>
        <v>77</v>
      </c>
      <c r="B85" s="1"/>
      <c r="C85" s="8">
        <v>-323377.83</v>
      </c>
      <c r="D85" s="2">
        <v>99183.99</v>
      </c>
      <c r="E85" s="2"/>
      <c r="F85" s="6">
        <v>26833984.890000004</v>
      </c>
      <c r="H85" s="4">
        <f t="shared" si="8"/>
        <v>3.6876183725909738E-3</v>
      </c>
      <c r="I85" s="6">
        <f t="shared" si="6"/>
        <v>26833941.572488587</v>
      </c>
    </row>
    <row r="86" spans="1:9" x14ac:dyDescent="0.25">
      <c r="A86" s="1">
        <f t="shared" si="7"/>
        <v>78</v>
      </c>
      <c r="B86" s="1"/>
      <c r="C86" s="8">
        <v>-322241.03999999998</v>
      </c>
      <c r="D86" s="2">
        <v>98295.3</v>
      </c>
      <c r="E86" s="2"/>
      <c r="F86" s="6">
        <v>26610039.150000006</v>
      </c>
      <c r="H86" s="4">
        <f t="shared" si="8"/>
        <v>3.6852172543776927E-3</v>
      </c>
      <c r="I86" s="6">
        <f t="shared" si="6"/>
        <v>26609996.218885932</v>
      </c>
    </row>
    <row r="87" spans="1:9" x14ac:dyDescent="0.25">
      <c r="A87" s="1">
        <f t="shared" si="7"/>
        <v>79</v>
      </c>
      <c r="B87" s="1"/>
      <c r="C87" s="8">
        <v>-321108.23</v>
      </c>
      <c r="D87" s="2">
        <v>97408.59</v>
      </c>
      <c r="E87" s="2"/>
      <c r="F87" s="6">
        <v>26386339.510000005</v>
      </c>
      <c r="H87" s="4">
        <f t="shared" si="8"/>
        <v>3.6828161255730088E-3</v>
      </c>
      <c r="I87" s="6">
        <f t="shared" si="6"/>
        <v>26386296.964182634</v>
      </c>
    </row>
    <row r="88" spans="1:9" x14ac:dyDescent="0.25">
      <c r="A88" s="1">
        <f t="shared" si="7"/>
        <v>80</v>
      </c>
      <c r="B88" s="1"/>
      <c r="C88" s="8">
        <v>-319979.40999999997</v>
      </c>
      <c r="D88" s="2">
        <v>96523.85</v>
      </c>
      <c r="E88" s="2"/>
      <c r="F88" s="6">
        <v>26162883.950000007</v>
      </c>
      <c r="H88" s="4">
        <f t="shared" si="8"/>
        <v>3.6804149535745886E-3</v>
      </c>
      <c r="I88" s="6">
        <f t="shared" si="6"/>
        <v>26162841.788384967</v>
      </c>
    </row>
    <row r="89" spans="1:9" x14ac:dyDescent="0.25">
      <c r="A89" s="1">
        <f t="shared" si="7"/>
        <v>81</v>
      </c>
      <c r="B89" s="1"/>
      <c r="C89" s="8">
        <v>-318854.56</v>
      </c>
      <c r="D89" s="2">
        <v>95641.06</v>
      </c>
      <c r="E89" s="2"/>
      <c r="F89" s="6">
        <v>25939670.450000007</v>
      </c>
      <c r="H89" s="4">
        <f t="shared" si="8"/>
        <v>3.6780133200652655E-3</v>
      </c>
      <c r="I89" s="6">
        <f t="shared" si="6"/>
        <v>25939628.671499088</v>
      </c>
    </row>
    <row r="90" spans="1:9" x14ac:dyDescent="0.25">
      <c r="A90" s="1">
        <f t="shared" si="7"/>
        <v>82</v>
      </c>
      <c r="B90" s="1"/>
      <c r="C90" s="8">
        <v>-317733.67</v>
      </c>
      <c r="D90" s="2">
        <v>94760.23</v>
      </c>
      <c r="E90" s="2"/>
      <c r="F90" s="6">
        <v>25716697.010000005</v>
      </c>
      <c r="H90" s="4">
        <f t="shared" si="8"/>
        <v>3.6756119558998463E-3</v>
      </c>
      <c r="I90" s="6">
        <f t="shared" si="6"/>
        <v>25716655.613531295</v>
      </c>
    </row>
    <row r="91" spans="1:9" x14ac:dyDescent="0.25">
      <c r="A91" s="1">
        <f t="shared" si="7"/>
        <v>83</v>
      </c>
      <c r="B91" s="1"/>
      <c r="C91" s="8">
        <v>-316616.71000000002</v>
      </c>
      <c r="D91" s="2">
        <v>93881.33</v>
      </c>
      <c r="E91" s="2"/>
      <c r="F91" s="6">
        <v>25493961.630000006</v>
      </c>
      <c r="H91" s="4">
        <f t="shared" si="8"/>
        <v>3.6732100472865264E-3</v>
      </c>
      <c r="I91" s="6">
        <f t="shared" si="6"/>
        <v>25493920.614487644</v>
      </c>
    </row>
    <row r="92" spans="1:9" x14ac:dyDescent="0.25">
      <c r="A92" s="1">
        <f t="shared" si="7"/>
        <v>84</v>
      </c>
      <c r="B92" s="1"/>
      <c r="C92" s="8">
        <v>-315503.68</v>
      </c>
      <c r="D92" s="2">
        <v>93004.37</v>
      </c>
      <c r="E92" s="2"/>
      <c r="F92" s="6">
        <v>25271462.320000008</v>
      </c>
      <c r="H92" s="4">
        <f t="shared" si="8"/>
        <v>3.6708083320618873E-3</v>
      </c>
      <c r="I92" s="6">
        <f t="shared" si="6"/>
        <v>25271421.684374377</v>
      </c>
    </row>
    <row r="93" spans="1:9" x14ac:dyDescent="0.25">
      <c r="A93" s="1">
        <f t="shared" si="7"/>
        <v>85</v>
      </c>
      <c r="B93" s="1"/>
      <c r="C93" s="8">
        <v>-407759.9</v>
      </c>
      <c r="D93" s="2">
        <v>91952.37</v>
      </c>
      <c r="E93" s="2"/>
      <c r="F93" s="6">
        <v>24955654.790000007</v>
      </c>
      <c r="H93" s="4">
        <f t="shared" si="8"/>
        <v>3.6681786317792385E-3</v>
      </c>
      <c r="I93" s="6">
        <f t="shared" si="6"/>
        <v>24955614.68988907</v>
      </c>
    </row>
    <row r="94" spans="1:9" x14ac:dyDescent="0.25">
      <c r="A94" s="1">
        <f t="shared" si="7"/>
        <v>86</v>
      </c>
      <c r="B94" s="1"/>
      <c r="C94" s="8">
        <v>-406321.38</v>
      </c>
      <c r="D94" s="2">
        <v>90736.99</v>
      </c>
      <c r="E94" s="2"/>
      <c r="F94" s="6">
        <v>24640070.400000006</v>
      </c>
      <c r="H94" s="4">
        <f t="shared" si="8"/>
        <v>3.6657716040017149E-3</v>
      </c>
      <c r="I94" s="6">
        <f t="shared" si="6"/>
        <v>24640030.834155429</v>
      </c>
    </row>
    <row r="95" spans="1:9" x14ac:dyDescent="0.25">
      <c r="A95" s="1">
        <f t="shared" si="7"/>
        <v>87</v>
      </c>
      <c r="B95" s="1"/>
      <c r="C95" s="8">
        <v>-404887.93</v>
      </c>
      <c r="D95" s="2">
        <v>89523.93</v>
      </c>
      <c r="E95" s="2"/>
      <c r="F95" s="6">
        <v>24324706.400000006</v>
      </c>
      <c r="H95" s="4">
        <f t="shared" si="8"/>
        <v>3.6633643712542484E-3</v>
      </c>
      <c r="I95" s="6">
        <f t="shared" si="6"/>
        <v>24324667.36718164</v>
      </c>
    </row>
    <row r="96" spans="1:9" x14ac:dyDescent="0.25">
      <c r="A96" s="1">
        <f t="shared" si="7"/>
        <v>88</v>
      </c>
      <c r="B96" s="1"/>
      <c r="C96" s="8">
        <v>-403459.54</v>
      </c>
      <c r="D96" s="2">
        <v>88313.17</v>
      </c>
      <c r="E96" s="2"/>
      <c r="F96" s="6">
        <v>24009560.030000005</v>
      </c>
      <c r="H96" s="4">
        <f t="shared" si="8"/>
        <v>3.6609565790554758E-3</v>
      </c>
      <c r="I96" s="6">
        <f t="shared" si="6"/>
        <v>24009521.528975751</v>
      </c>
    </row>
    <row r="97" spans="1:9" x14ac:dyDescent="0.25">
      <c r="A97" s="1">
        <f t="shared" si="7"/>
        <v>89</v>
      </c>
      <c r="B97" s="1"/>
      <c r="C97" s="8">
        <v>-402036.19</v>
      </c>
      <c r="D97" s="2">
        <v>87104.7</v>
      </c>
      <c r="E97" s="2"/>
      <c r="F97" s="6">
        <v>23694628.540000007</v>
      </c>
      <c r="H97" s="4">
        <f t="shared" si="8"/>
        <v>3.6585482738844583E-3</v>
      </c>
      <c r="I97" s="6">
        <f t="shared" si="6"/>
        <v>23694590.569545798</v>
      </c>
    </row>
    <row r="98" spans="1:9" x14ac:dyDescent="0.25">
      <c r="A98" s="1">
        <f t="shared" si="7"/>
        <v>90</v>
      </c>
      <c r="B98" s="1"/>
      <c r="C98" s="8">
        <v>-400617.86</v>
      </c>
      <c r="D98" s="2">
        <v>85898.52</v>
      </c>
      <c r="E98" s="2"/>
      <c r="F98" s="6">
        <v>23379909.200000007</v>
      </c>
      <c r="H98" s="4">
        <f t="shared" si="8"/>
        <v>3.6561399276886738E-3</v>
      </c>
      <c r="I98" s="6">
        <f t="shared" si="6"/>
        <v>23379871.758899935</v>
      </c>
    </row>
    <row r="99" spans="1:9" x14ac:dyDescent="0.25">
      <c r="A99" s="1">
        <f t="shared" si="7"/>
        <v>91</v>
      </c>
      <c r="B99" s="1"/>
      <c r="C99" s="8">
        <v>-399204.54</v>
      </c>
      <c r="D99" s="2">
        <v>84694.61</v>
      </c>
      <c r="E99" s="2"/>
      <c r="F99" s="6">
        <v>23065399.270000007</v>
      </c>
      <c r="H99" s="4">
        <f t="shared" si="8"/>
        <v>3.653731171712314E-3</v>
      </c>
      <c r="I99" s="6">
        <f t="shared" si="6"/>
        <v>23065362.357046183</v>
      </c>
    </row>
    <row r="100" spans="1:9" x14ac:dyDescent="0.25">
      <c r="A100" s="1">
        <f t="shared" si="7"/>
        <v>92</v>
      </c>
      <c r="B100" s="1"/>
      <c r="C100" s="8">
        <v>-397796.2</v>
      </c>
      <c r="D100" s="2">
        <v>83492.97</v>
      </c>
      <c r="E100" s="2"/>
      <c r="F100" s="6">
        <v>22751096.040000007</v>
      </c>
      <c r="H100" s="4">
        <f t="shared" si="8"/>
        <v>3.6513224904533991E-3</v>
      </c>
      <c r="I100" s="6">
        <f t="shared" si="6"/>
        <v>22751059.653992664</v>
      </c>
    </row>
    <row r="101" spans="1:9" x14ac:dyDescent="0.25">
      <c r="A101" s="1">
        <f t="shared" si="7"/>
        <v>93</v>
      </c>
      <c r="B101" s="1"/>
      <c r="C101" s="8">
        <v>-396392.83</v>
      </c>
      <c r="D101" s="2">
        <v>82293.570000000007</v>
      </c>
      <c r="E101" s="2"/>
      <c r="F101" s="6">
        <v>22436996.780000005</v>
      </c>
      <c r="H101" s="4">
        <f t="shared" si="8"/>
        <v>3.6489130607745518E-3</v>
      </c>
      <c r="I101" s="6">
        <f t="shared" si="6"/>
        <v>22436960.919747226</v>
      </c>
    </row>
    <row r="102" spans="1:9" x14ac:dyDescent="0.25">
      <c r="A102" s="1">
        <f t="shared" si="7"/>
        <v>94</v>
      </c>
      <c r="B102" s="1"/>
      <c r="C102" s="8">
        <v>-394994.41</v>
      </c>
      <c r="D102" s="2">
        <v>81096.399999999994</v>
      </c>
      <c r="E102" s="2"/>
      <c r="F102" s="6">
        <v>22123098.770000003</v>
      </c>
      <c r="H102" s="4">
        <f t="shared" si="8"/>
        <v>3.6465029137239466E-3</v>
      </c>
      <c r="I102" s="6">
        <f t="shared" si="6"/>
        <v>22123063.434317682</v>
      </c>
    </row>
    <row r="103" spans="1:9" x14ac:dyDescent="0.25">
      <c r="A103" s="1">
        <f t="shared" si="7"/>
        <v>95</v>
      </c>
      <c r="B103" s="1"/>
      <c r="C103" s="8">
        <v>-393600.92</v>
      </c>
      <c r="D103" s="2">
        <v>79901.47</v>
      </c>
      <c r="E103" s="2"/>
      <c r="F103" s="6">
        <v>21809399.320000004</v>
      </c>
      <c r="H103" s="4">
        <f t="shared" si="8"/>
        <v>3.6440929914539682E-3</v>
      </c>
      <c r="I103" s="6">
        <f t="shared" si="6"/>
        <v>21809364.507712126</v>
      </c>
    </row>
    <row r="104" spans="1:9" x14ac:dyDescent="0.25">
      <c r="A104" s="1">
        <f t="shared" si="7"/>
        <v>96</v>
      </c>
      <c r="B104" s="1"/>
      <c r="C104" s="8">
        <v>-392212.35</v>
      </c>
      <c r="D104" s="2">
        <v>78708.75</v>
      </c>
      <c r="E104" s="2"/>
      <c r="F104" s="6">
        <v>21495895.720000003</v>
      </c>
      <c r="H104" s="4">
        <f t="shared" si="8"/>
        <v>3.6416824345996712E-3</v>
      </c>
      <c r="I104" s="6">
        <f t="shared" ref="I104:I140" si="9">+(I105)/(1+H105)-C105/((1+H105)^(0.5))</f>
        <v>21495861.429938354</v>
      </c>
    </row>
    <row r="105" spans="1:9" x14ac:dyDescent="0.25">
      <c r="A105" s="1">
        <f t="shared" ref="A105:A141" si="10">+A104+1</f>
        <v>97</v>
      </c>
      <c r="B105" s="1"/>
      <c r="C105" s="8">
        <v>-508320.69</v>
      </c>
      <c r="D105" s="2">
        <v>77297.240000000005</v>
      </c>
      <c r="E105" s="2"/>
      <c r="F105" s="6">
        <v>21064872.270000003</v>
      </c>
      <c r="H105" s="4">
        <f t="shared" ref="H105:H141" si="11">2*(D105)/(F104+F105-D105)</f>
        <v>3.6389324429195792E-3</v>
      </c>
      <c r="I105" s="6">
        <f t="shared" si="9"/>
        <v>21064838.695018712</v>
      </c>
    </row>
    <row r="106" spans="1:9" x14ac:dyDescent="0.25">
      <c r="A106" s="1">
        <f t="shared" si="10"/>
        <v>98</v>
      </c>
      <c r="B106" s="1"/>
      <c r="C106" s="8">
        <v>-506519.08</v>
      </c>
      <c r="D106" s="2">
        <v>75681.61</v>
      </c>
      <c r="E106" s="2"/>
      <c r="F106" s="6">
        <v>20634034.800000004</v>
      </c>
      <c r="H106" s="4">
        <f t="shared" si="11"/>
        <v>3.6365086637858068E-3</v>
      </c>
      <c r="I106" s="6">
        <f t="shared" si="9"/>
        <v>20634001.938692451</v>
      </c>
    </row>
    <row r="107" spans="1:9" x14ac:dyDescent="0.25">
      <c r="A107" s="1">
        <f t="shared" si="10"/>
        <v>99</v>
      </c>
      <c r="B107" s="1"/>
      <c r="C107" s="8">
        <v>-504723.85</v>
      </c>
      <c r="D107" s="2">
        <v>74068.710000000006</v>
      </c>
      <c r="E107" s="2"/>
      <c r="F107" s="6">
        <v>20203379.660000004</v>
      </c>
      <c r="H107" s="4">
        <f t="shared" si="11"/>
        <v>3.634083936792651E-3</v>
      </c>
      <c r="I107" s="6">
        <f t="shared" si="9"/>
        <v>20203347.510969762</v>
      </c>
    </row>
    <row r="108" spans="1:9" x14ac:dyDescent="0.25">
      <c r="A108" s="1">
        <f t="shared" si="10"/>
        <v>100</v>
      </c>
      <c r="B108" s="1"/>
      <c r="C108" s="8">
        <v>-502934.99</v>
      </c>
      <c r="D108" s="2">
        <v>72458.52</v>
      </c>
      <c r="E108" s="2"/>
      <c r="F108" s="6">
        <v>19772903.190000005</v>
      </c>
      <c r="H108" s="4">
        <f t="shared" si="11"/>
        <v>3.631657928361775E-3</v>
      </c>
      <c r="I108" s="6">
        <f t="shared" si="9"/>
        <v>19772871.751860682</v>
      </c>
    </row>
    <row r="109" spans="1:9" x14ac:dyDescent="0.25">
      <c r="A109" s="1">
        <f t="shared" si="10"/>
        <v>101</v>
      </c>
      <c r="B109" s="1"/>
      <c r="C109" s="8">
        <v>-501152.46</v>
      </c>
      <c r="D109" s="2">
        <v>70851.03</v>
      </c>
      <c r="E109" s="2"/>
      <c r="F109" s="6">
        <v>19342601.760000005</v>
      </c>
      <c r="H109" s="4">
        <f t="shared" si="11"/>
        <v>3.6292307850989904E-3</v>
      </c>
      <c r="I109" s="6">
        <f t="shared" si="9"/>
        <v>19342571.031375237</v>
      </c>
    </row>
    <row r="110" spans="1:9" x14ac:dyDescent="0.25">
      <c r="A110" s="1">
        <f t="shared" si="10"/>
        <v>102</v>
      </c>
      <c r="B110" s="1"/>
      <c r="C110" s="8">
        <v>-499376.25</v>
      </c>
      <c r="D110" s="2">
        <v>69246.22</v>
      </c>
      <c r="E110" s="2"/>
      <c r="F110" s="6">
        <v>18912471.730000004</v>
      </c>
      <c r="H110" s="4">
        <f t="shared" si="11"/>
        <v>3.626802138415475E-3</v>
      </c>
      <c r="I110" s="6">
        <f t="shared" si="9"/>
        <v>18912441.709523294</v>
      </c>
    </row>
    <row r="111" spans="1:9" x14ac:dyDescent="0.25">
      <c r="A111" s="1">
        <f t="shared" si="10"/>
        <v>103</v>
      </c>
      <c r="B111" s="1"/>
      <c r="C111" s="8">
        <v>-497606.34</v>
      </c>
      <c r="D111" s="2">
        <v>67644.09</v>
      </c>
      <c r="E111" s="2"/>
      <c r="F111" s="6">
        <v>18482509.480000004</v>
      </c>
      <c r="H111" s="4">
        <f t="shared" si="11"/>
        <v>3.624372656562006E-3</v>
      </c>
      <c r="I111" s="6">
        <f t="shared" si="9"/>
        <v>18482480.16631496</v>
      </c>
    </row>
    <row r="112" spans="1:9" x14ac:dyDescent="0.25">
      <c r="A112" s="1">
        <f t="shared" si="10"/>
        <v>104</v>
      </c>
      <c r="B112" s="1"/>
      <c r="C112" s="8">
        <v>-495842.7</v>
      </c>
      <c r="D112" s="2">
        <v>66044.600000000006</v>
      </c>
      <c r="E112" s="2"/>
      <c r="F112" s="6">
        <v>18052711.380000003</v>
      </c>
      <c r="H112" s="4">
        <f t="shared" si="11"/>
        <v>3.6219408702377965E-3</v>
      </c>
      <c r="I112" s="6">
        <f t="shared" si="9"/>
        <v>18052682.771759685</v>
      </c>
    </row>
    <row r="113" spans="1:9" x14ac:dyDescent="0.25">
      <c r="A113" s="1">
        <f t="shared" si="10"/>
        <v>105</v>
      </c>
      <c r="B113" s="1"/>
      <c r="C113" s="8">
        <v>-494085.32</v>
      </c>
      <c r="D113" s="2">
        <v>64447.76</v>
      </c>
      <c r="E113" s="2"/>
      <c r="F113" s="6">
        <v>17623073.820000004</v>
      </c>
      <c r="H113" s="4">
        <f t="shared" si="11"/>
        <v>3.6195079788050775E-3</v>
      </c>
      <c r="I113" s="6">
        <f t="shared" si="9"/>
        <v>17623045.915867399</v>
      </c>
    </row>
    <row r="114" spans="1:9" x14ac:dyDescent="0.25">
      <c r="A114" s="1">
        <f t="shared" si="10"/>
        <v>106</v>
      </c>
      <c r="B114" s="1"/>
      <c r="C114" s="8">
        <v>-492334.16</v>
      </c>
      <c r="D114" s="2">
        <v>62853.54</v>
      </c>
      <c r="E114" s="2"/>
      <c r="F114" s="6">
        <v>17193593.200000003</v>
      </c>
      <c r="H114" s="4">
        <f t="shared" si="11"/>
        <v>3.6170729889064236E-3</v>
      </c>
      <c r="I114" s="6">
        <f t="shared" si="9"/>
        <v>17193565.998647563</v>
      </c>
    </row>
    <row r="115" spans="1:9" x14ac:dyDescent="0.25">
      <c r="A115" s="1">
        <f t="shared" si="10"/>
        <v>107</v>
      </c>
      <c r="B115" s="1"/>
      <c r="C115" s="8">
        <v>-490589.2</v>
      </c>
      <c r="D115" s="2">
        <v>61261.94</v>
      </c>
      <c r="E115" s="2"/>
      <c r="F115" s="6">
        <v>16764265.940000003</v>
      </c>
      <c r="H115" s="4">
        <f t="shared" si="11"/>
        <v>3.614636574788692E-3</v>
      </c>
      <c r="I115" s="6">
        <f t="shared" si="9"/>
        <v>16764239.440109875</v>
      </c>
    </row>
    <row r="116" spans="1:9" x14ac:dyDescent="0.25">
      <c r="A116" s="1">
        <f t="shared" si="10"/>
        <v>108</v>
      </c>
      <c r="B116" s="1"/>
      <c r="C116" s="8">
        <v>-488850.44</v>
      </c>
      <c r="D116" s="2">
        <v>59672.93</v>
      </c>
      <c r="E116" s="2"/>
      <c r="F116" s="6">
        <v>16335088.430000003</v>
      </c>
      <c r="H116" s="4">
        <f t="shared" si="11"/>
        <v>3.6121976604626726E-3</v>
      </c>
      <c r="I116" s="6">
        <f t="shared" si="9"/>
        <v>16335062.630263602</v>
      </c>
    </row>
    <row r="117" spans="1:9" x14ac:dyDescent="0.25">
      <c r="A117" s="1">
        <f t="shared" si="10"/>
        <v>109</v>
      </c>
      <c r="B117" s="1"/>
      <c r="C117" s="8">
        <v>-628258.61</v>
      </c>
      <c r="D117" s="2">
        <v>57823.06</v>
      </c>
      <c r="E117" s="2"/>
      <c r="F117" s="6">
        <v>15764652.880000003</v>
      </c>
      <c r="H117" s="4">
        <f t="shared" si="11"/>
        <v>3.6092133778538671E-3</v>
      </c>
      <c r="I117" s="6">
        <f t="shared" si="9"/>
        <v>15764628.008300057</v>
      </c>
    </row>
    <row r="118" spans="1:9" x14ac:dyDescent="0.25">
      <c r="A118" s="1">
        <f t="shared" si="10"/>
        <v>110</v>
      </c>
      <c r="B118" s="1"/>
      <c r="C118" s="8">
        <v>-626019.01</v>
      </c>
      <c r="D118" s="2">
        <v>55729.98</v>
      </c>
      <c r="E118" s="2"/>
      <c r="F118" s="6">
        <v>15194363.850000003</v>
      </c>
      <c r="H118" s="4">
        <f t="shared" si="11"/>
        <v>3.6067348079084176E-3</v>
      </c>
      <c r="I118" s="6">
        <f t="shared" si="9"/>
        <v>15194339.904711677</v>
      </c>
    </row>
    <row r="119" spans="1:9" x14ac:dyDescent="0.25">
      <c r="A119" s="1">
        <f t="shared" si="10"/>
        <v>111</v>
      </c>
      <c r="B119" s="1"/>
      <c r="C119" s="8">
        <v>-623787.39</v>
      </c>
      <c r="D119" s="2">
        <v>53640.14</v>
      </c>
      <c r="E119" s="2"/>
      <c r="F119" s="6">
        <v>14624216.600000003</v>
      </c>
      <c r="H119" s="4">
        <f t="shared" si="11"/>
        <v>3.6042497946470759E-3</v>
      </c>
      <c r="I119" s="6">
        <f t="shared" si="9"/>
        <v>14624193.579508416</v>
      </c>
    </row>
    <row r="120" spans="1:9" x14ac:dyDescent="0.25">
      <c r="A120" s="1">
        <f t="shared" si="10"/>
        <v>112</v>
      </c>
      <c r="B120" s="1"/>
      <c r="C120" s="8">
        <v>-621563.73</v>
      </c>
      <c r="D120" s="2">
        <v>51553.54</v>
      </c>
      <c r="E120" s="2"/>
      <c r="F120" s="6">
        <v>14054206.410000004</v>
      </c>
      <c r="H120" s="4">
        <f t="shared" si="11"/>
        <v>3.6017588338834164E-3</v>
      </c>
      <c r="I120" s="6">
        <f t="shared" si="9"/>
        <v>14054184.312700484</v>
      </c>
    </row>
    <row r="121" spans="1:9" x14ac:dyDescent="0.25">
      <c r="A121" s="1">
        <f t="shared" si="10"/>
        <v>113</v>
      </c>
      <c r="B121" s="1"/>
      <c r="C121" s="8">
        <v>-619347.99</v>
      </c>
      <c r="D121" s="2">
        <v>49470.14</v>
      </c>
      <c r="E121" s="2"/>
      <c r="F121" s="6">
        <v>13484328.560000004</v>
      </c>
      <c r="H121" s="4">
        <f t="shared" si="11"/>
        <v>3.5992595823784515E-3</v>
      </c>
      <c r="I121" s="6">
        <f t="shared" si="9"/>
        <v>13484307.38429678</v>
      </c>
    </row>
    <row r="122" spans="1:9" x14ac:dyDescent="0.25">
      <c r="A122" s="1">
        <f t="shared" si="10"/>
        <v>114</v>
      </c>
      <c r="B122" s="1"/>
      <c r="C122" s="8">
        <v>-617140.15</v>
      </c>
      <c r="D122" s="2">
        <v>47389.93</v>
      </c>
      <c r="E122" s="2"/>
      <c r="F122" s="6">
        <v>12914578.340000004</v>
      </c>
      <c r="H122" s="4">
        <f t="shared" si="11"/>
        <v>3.5967515687200294E-3</v>
      </c>
      <c r="I122" s="6">
        <f t="shared" si="9"/>
        <v>12914558.084305942</v>
      </c>
    </row>
    <row r="123" spans="1:9" x14ac:dyDescent="0.25">
      <c r="A123" s="1">
        <f t="shared" si="10"/>
        <v>115</v>
      </c>
      <c r="B123" s="1"/>
      <c r="C123" s="8">
        <v>-614940.18000000005</v>
      </c>
      <c r="D123" s="2">
        <v>45312.89</v>
      </c>
      <c r="E123" s="2"/>
      <c r="F123" s="6">
        <v>12344951.050000004</v>
      </c>
      <c r="H123" s="4">
        <f t="shared" si="11"/>
        <v>3.5942334357286086E-3</v>
      </c>
      <c r="I123" s="6">
        <f t="shared" si="9"/>
        <v>12344931.712735852</v>
      </c>
    </row>
    <row r="124" spans="1:9" x14ac:dyDescent="0.25">
      <c r="A124" s="1">
        <f t="shared" si="10"/>
        <v>116</v>
      </c>
      <c r="B124" s="1"/>
      <c r="C124" s="8">
        <v>-612748.06000000006</v>
      </c>
      <c r="D124" s="2">
        <v>43239.01</v>
      </c>
      <c r="E124" s="2"/>
      <c r="F124" s="6">
        <v>11775442.000000004</v>
      </c>
      <c r="H124" s="4">
        <f t="shared" si="11"/>
        <v>3.5917043956412709E-3</v>
      </c>
      <c r="I124" s="6">
        <f t="shared" si="9"/>
        <v>11775423.579593964</v>
      </c>
    </row>
    <row r="125" spans="1:9" x14ac:dyDescent="0.25">
      <c r="A125" s="1">
        <f t="shared" si="10"/>
        <v>117</v>
      </c>
      <c r="B125" s="1"/>
      <c r="C125" s="8">
        <v>-610563.74</v>
      </c>
      <c r="D125" s="2">
        <v>41168.269999999997</v>
      </c>
      <c r="E125" s="2"/>
      <c r="F125" s="6">
        <v>11206046.530000003</v>
      </c>
      <c r="H125" s="4">
        <f t="shared" si="11"/>
        <v>3.5891626213940208E-3</v>
      </c>
      <c r="I125" s="6">
        <f t="shared" si="9"/>
        <v>11206029.024886709</v>
      </c>
    </row>
    <row r="126" spans="1:9" x14ac:dyDescent="0.25">
      <c r="A126" s="1">
        <f t="shared" si="10"/>
        <v>118</v>
      </c>
      <c r="B126" s="1"/>
      <c r="C126" s="8">
        <v>-608387.22</v>
      </c>
      <c r="D126" s="2">
        <v>39100.65</v>
      </c>
      <c r="E126" s="2"/>
      <c r="F126" s="6">
        <v>10636759.960000003</v>
      </c>
      <c r="H126" s="4">
        <f t="shared" si="11"/>
        <v>3.5866058996510465E-3</v>
      </c>
      <c r="I126" s="6">
        <f t="shared" si="9"/>
        <v>10636743.368619379</v>
      </c>
    </row>
    <row r="127" spans="1:9" x14ac:dyDescent="0.25">
      <c r="A127" s="1">
        <f t="shared" si="10"/>
        <v>119</v>
      </c>
      <c r="B127" s="1"/>
      <c r="C127" s="8">
        <v>-606218.44999999995</v>
      </c>
      <c r="D127" s="2">
        <v>37036.14</v>
      </c>
      <c r="E127" s="2"/>
      <c r="F127" s="6">
        <v>10067577.650000002</v>
      </c>
      <c r="H127" s="4">
        <f t="shared" si="11"/>
        <v>3.5840324924625959E-3</v>
      </c>
      <c r="I127" s="6">
        <f t="shared" si="9"/>
        <v>10067561.970796304</v>
      </c>
    </row>
    <row r="128" spans="1:9" x14ac:dyDescent="0.25">
      <c r="A128" s="1">
        <f t="shared" si="10"/>
        <v>120</v>
      </c>
      <c r="B128" s="1"/>
      <c r="C128" s="8">
        <v>-604057.42000000004</v>
      </c>
      <c r="D128" s="2">
        <v>34974.71</v>
      </c>
      <c r="E128" s="2"/>
      <c r="F128" s="6">
        <v>9498494.9400000013</v>
      </c>
      <c r="H128" s="4">
        <f t="shared" si="11"/>
        <v>3.5814381981889892E-3</v>
      </c>
      <c r="I128" s="6">
        <f t="shared" si="9"/>
        <v>9498480.1714196317</v>
      </c>
    </row>
    <row r="129" spans="1:9" x14ac:dyDescent="0.25">
      <c r="A129" s="1">
        <f t="shared" si="10"/>
        <v>121</v>
      </c>
      <c r="B129" s="1"/>
      <c r="C129" s="8">
        <v>-750573.72</v>
      </c>
      <c r="D129" s="2">
        <v>32640.98</v>
      </c>
      <c r="E129" s="2"/>
      <c r="F129" s="6">
        <v>8780562.2000000011</v>
      </c>
      <c r="H129" s="4">
        <f t="shared" si="11"/>
        <v>3.5777962876409586E-3</v>
      </c>
      <c r="I129" s="6">
        <f t="shared" si="9"/>
        <v>8780548.5774137359</v>
      </c>
    </row>
    <row r="130" spans="1:9" x14ac:dyDescent="0.25">
      <c r="A130" s="1">
        <f t="shared" si="10"/>
        <v>122</v>
      </c>
      <c r="B130" s="1"/>
      <c r="C130" s="8">
        <v>-747881.15</v>
      </c>
      <c r="D130" s="2">
        <v>30053.58</v>
      </c>
      <c r="E130" s="2"/>
      <c r="F130" s="6">
        <v>8062734.6300000008</v>
      </c>
      <c r="H130" s="4">
        <f t="shared" si="11"/>
        <v>3.5749890194445378E-3</v>
      </c>
      <c r="I130" s="6">
        <f t="shared" si="9"/>
        <v>8062722.1513734423</v>
      </c>
    </row>
    <row r="131" spans="1:9" x14ac:dyDescent="0.25">
      <c r="A131" s="1">
        <f t="shared" si="10"/>
        <v>123</v>
      </c>
      <c r="B131" s="1"/>
      <c r="C131" s="8">
        <v>-745198.23</v>
      </c>
      <c r="D131" s="2">
        <v>27469.98</v>
      </c>
      <c r="E131" s="2"/>
      <c r="F131" s="6">
        <v>7345006.3800000008</v>
      </c>
      <c r="H131" s="4">
        <f t="shared" si="11"/>
        <v>3.572106102216067E-3</v>
      </c>
      <c r="I131" s="6">
        <f t="shared" si="9"/>
        <v>7344995.0432660887</v>
      </c>
    </row>
    <row r="132" spans="1:9" x14ac:dyDescent="0.25">
      <c r="A132" s="1">
        <f t="shared" si="10"/>
        <v>124</v>
      </c>
      <c r="B132" s="1"/>
      <c r="C132" s="8">
        <v>-742524.94</v>
      </c>
      <c r="D132" s="2">
        <v>24890.15</v>
      </c>
      <c r="E132" s="2"/>
      <c r="F132" s="6">
        <v>6627371.5900000008</v>
      </c>
      <c r="H132" s="4">
        <f t="shared" si="11"/>
        <v>3.5691230307882066E-3</v>
      </c>
      <c r="I132" s="6">
        <f t="shared" si="9"/>
        <v>6627361.3930432824</v>
      </c>
    </row>
    <row r="133" spans="1:9" x14ac:dyDescent="0.25">
      <c r="A133" s="1">
        <f t="shared" si="10"/>
        <v>125</v>
      </c>
      <c r="B133" s="1"/>
      <c r="C133" s="8">
        <v>-739861.24</v>
      </c>
      <c r="D133" s="2">
        <v>22314.080000000002</v>
      </c>
      <c r="E133" s="2"/>
      <c r="F133" s="6">
        <v>5909824.4300000006</v>
      </c>
      <c r="H133" s="4">
        <f t="shared" si="11"/>
        <v>3.5660072714996782E-3</v>
      </c>
      <c r="I133" s="6">
        <f t="shared" si="9"/>
        <v>5909815.370635787</v>
      </c>
    </row>
    <row r="134" spans="1:9" x14ac:dyDescent="0.25">
      <c r="A134" s="1">
        <f t="shared" si="10"/>
        <v>126</v>
      </c>
      <c r="B134" s="1"/>
      <c r="C134" s="8">
        <v>-737207.09</v>
      </c>
      <c r="D134" s="2">
        <v>19741.75</v>
      </c>
      <c r="E134" s="2"/>
      <c r="F134" s="6">
        <v>5192359.0900000008</v>
      </c>
      <c r="H134" s="4">
        <f t="shared" si="11"/>
        <v>3.5627076432633489E-3</v>
      </c>
      <c r="I134" s="6">
        <f t="shared" si="9"/>
        <v>5192351.1659416407</v>
      </c>
    </row>
    <row r="135" spans="1:9" x14ac:dyDescent="0.25">
      <c r="A135" s="1">
        <f t="shared" si="10"/>
        <v>127</v>
      </c>
      <c r="B135" s="1"/>
      <c r="C135" s="8">
        <v>-734562.47</v>
      </c>
      <c r="D135" s="2">
        <v>17173.12</v>
      </c>
      <c r="E135" s="2"/>
      <c r="F135" s="6">
        <v>4474969.7400000012</v>
      </c>
      <c r="H135" s="4">
        <f t="shared" si="11"/>
        <v>3.5591384255498184E-3</v>
      </c>
      <c r="I135" s="6">
        <f t="shared" si="9"/>
        <v>4474962.9488042109</v>
      </c>
    </row>
    <row r="136" spans="1:9" x14ac:dyDescent="0.25">
      <c r="A136" s="1">
        <f t="shared" si="10"/>
        <v>128</v>
      </c>
      <c r="B136" s="1"/>
      <c r="C136" s="8">
        <v>-731927.33</v>
      </c>
      <c r="D136" s="2">
        <v>14608.19</v>
      </c>
      <c r="E136" s="2"/>
      <c r="F136" s="6">
        <v>3757650.600000001</v>
      </c>
      <c r="H136" s="4">
        <f t="shared" si="11"/>
        <v>3.555163884735799E-3</v>
      </c>
      <c r="I136" s="6">
        <f t="shared" si="9"/>
        <v>3757644.9389805044</v>
      </c>
    </row>
    <row r="137" spans="1:9" x14ac:dyDescent="0.25">
      <c r="A137" s="1">
        <f t="shared" si="10"/>
        <v>129</v>
      </c>
      <c r="B137" s="1"/>
      <c r="C137" s="8">
        <v>-729301.64</v>
      </c>
      <c r="D137" s="2">
        <v>12046.93</v>
      </c>
      <c r="E137" s="2"/>
      <c r="F137" s="6">
        <v>3040395.8900000011</v>
      </c>
      <c r="H137" s="4">
        <f t="shared" si="11"/>
        <v>3.5505248397039377E-3</v>
      </c>
      <c r="I137" s="6">
        <f t="shared" si="9"/>
        <v>3040391.3560629869</v>
      </c>
    </row>
    <row r="138" spans="1:9" x14ac:dyDescent="0.25">
      <c r="A138" s="1">
        <f t="shared" si="10"/>
        <v>130</v>
      </c>
      <c r="B138" s="1"/>
      <c r="C138" s="8">
        <v>-726685.38</v>
      </c>
      <c r="D138" s="2">
        <v>9489.32</v>
      </c>
      <c r="E138" s="2"/>
      <c r="F138" s="6">
        <v>2323199.830000001</v>
      </c>
      <c r="H138" s="4">
        <f t="shared" si="11"/>
        <v>3.5446886150786974E-3</v>
      </c>
      <c r="I138" s="6">
        <f t="shared" si="9"/>
        <v>2323196.4193068626</v>
      </c>
    </row>
    <row r="139" spans="1:9" x14ac:dyDescent="0.25">
      <c r="A139" s="1">
        <f t="shared" si="10"/>
        <v>131</v>
      </c>
      <c r="B139" s="1"/>
      <c r="C139" s="8">
        <v>-724078.5</v>
      </c>
      <c r="D139" s="2">
        <v>6935.33</v>
      </c>
      <c r="E139" s="2"/>
      <c r="F139" s="6">
        <v>1606056.6600000011</v>
      </c>
      <c r="H139" s="4">
        <f t="shared" si="11"/>
        <v>3.5363396912658708E-3</v>
      </c>
      <c r="I139" s="6">
        <f t="shared" si="9"/>
        <v>1606054.3671369527</v>
      </c>
    </row>
    <row r="140" spans="1:9" x14ac:dyDescent="0.25">
      <c r="A140" s="1">
        <f t="shared" si="10"/>
        <v>132</v>
      </c>
      <c r="B140" s="1"/>
      <c r="C140" s="8">
        <v>-721480.97</v>
      </c>
      <c r="D140" s="2">
        <v>4384.96</v>
      </c>
      <c r="E140" s="2"/>
      <c r="F140" s="6">
        <v>888960.65000000107</v>
      </c>
      <c r="H140" s="4">
        <f t="shared" si="11"/>
        <v>3.5211620053035896E-3</v>
      </c>
      <c r="I140" s="6">
        <f t="shared" si="9"/>
        <v>888959.46526671655</v>
      </c>
    </row>
    <row r="141" spans="1:9" x14ac:dyDescent="0.25">
      <c r="A141" s="1">
        <f t="shared" si="10"/>
        <v>133</v>
      </c>
      <c r="B141" s="1"/>
      <c r="C141" s="8">
        <v>-890483.59</v>
      </c>
      <c r="D141" s="2">
        <v>1522.82</v>
      </c>
      <c r="E141" s="2"/>
      <c r="F141" s="6">
        <v>-0.11999999894760549</v>
      </c>
      <c r="H141" s="4">
        <f t="shared" si="11"/>
        <v>3.4319479166599674E-3</v>
      </c>
    </row>
  </sheetData>
  <mergeCells count="4">
    <mergeCell ref="H3:I3"/>
    <mergeCell ref="H6:I6"/>
    <mergeCell ref="H5:I5"/>
    <mergeCell ref="H4:I4"/>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Notes</vt:lpstr>
      <vt:lpstr>DR</vt:lpstr>
      <vt:lpstr>PreTaxIMR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2016-04-25T20:48:09Z</dcterms:modified>
</cp:coreProperties>
</file>